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yoko.inoue\Downloads\"/>
    </mc:Choice>
  </mc:AlternateContent>
  <xr:revisionPtr revIDLastSave="0" documentId="13_ncr:1_{BE23F6A5-5183-4184-9402-BD119FD12666}" xr6:coauthVersionLast="47" xr6:coauthVersionMax="47" xr10:uidLastSave="{00000000-0000-0000-0000-000000000000}"/>
  <bookViews>
    <workbookView xWindow="32280" yWindow="-120" windowWidth="29040" windowHeight="15720" xr2:uid="{4D2EB5F5-711B-4BE2-8E3D-FDC926C5C0DE}"/>
  </bookViews>
  <sheets>
    <sheet name="サマリー" sheetId="15" r:id="rId1"/>
    <sheet name="1-1.予算計画書" sheetId="8" r:id="rId2"/>
    <sheet name="1-2.予算計画書_総括" sheetId="14" r:id="rId3"/>
    <sheet name="収支概要" sheetId="7" r:id="rId4"/>
    <sheet name="上限見積額" sheetId="9" r:id="rId5"/>
    <sheet name="【例】予算計画書" sheetId="13" r:id="rId6"/>
    <sheet name="【例】収支概要" sheetId="11" r:id="rId7"/>
  </sheets>
  <externalReferences>
    <externalReference r:id="rId8"/>
    <externalReference r:id="rId9"/>
  </externalReferences>
  <definedNames>
    <definedName name="_xlnm.Print_Area" localSheetId="5">【例】予算計画書!$B$2:$BF$62</definedName>
    <definedName name="_xlnm.Print_Area" localSheetId="1">'1-1.予算計画書'!$B$2:$BF$62</definedName>
    <definedName name="_xlnm.Print_Area" localSheetId="2">'1-2.予算計画書_総括'!$B$1:$H$24</definedName>
    <definedName name="競技団体名">[1]競技団体一覧!$C$2:$C$68</definedName>
    <definedName name="経費区分_消耗品費">#REF!</definedName>
    <definedName name="経理区分">[1]【削除入力禁止】収支簿データ!$A$53:$A$74</definedName>
    <definedName name="事業種別">[2]リスト!#REF!</definedName>
    <definedName name="事業種別リスト">[1]リスト!$B$1:$E$1</definedName>
    <definedName name="名簿用参加者区分">[2]リスト!#REF!</definedName>
    <definedName name="略称リスト">#REF!</definedName>
    <definedName name="略称リスト一覧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8" l="1"/>
  <c r="R27" i="8"/>
  <c r="R18" i="8"/>
  <c r="R21" i="8"/>
  <c r="R26" i="8"/>
  <c r="AK58" i="8"/>
  <c r="AK57" i="8"/>
  <c r="AK56" i="8"/>
  <c r="AK55" i="8"/>
  <c r="AK54" i="8"/>
  <c r="AK53" i="8"/>
  <c r="AK52" i="8"/>
  <c r="AK51" i="8"/>
  <c r="AK50" i="8"/>
  <c r="BD58" i="8"/>
  <c r="BD57" i="8"/>
  <c r="BD56" i="8"/>
  <c r="BD55" i="8"/>
  <c r="BD54" i="8"/>
  <c r="BD53" i="8"/>
  <c r="BD52" i="8"/>
  <c r="BD51" i="8"/>
  <c r="BD50" i="8"/>
  <c r="BD36" i="8"/>
  <c r="BD35" i="8"/>
  <c r="BD34" i="8"/>
  <c r="BD33" i="8"/>
  <c r="BD32" i="8"/>
  <c r="BD31" i="8"/>
  <c r="AK36" i="8"/>
  <c r="AK35" i="8"/>
  <c r="AK34" i="8"/>
  <c r="AK33" i="8"/>
  <c r="AK32" i="8"/>
  <c r="AK31" i="8"/>
  <c r="R58" i="8"/>
  <c r="R57" i="8"/>
  <c r="R56" i="8"/>
  <c r="R55" i="8"/>
  <c r="R54" i="8"/>
  <c r="R53" i="8"/>
  <c r="R52" i="8"/>
  <c r="R51" i="8"/>
  <c r="R50" i="8"/>
  <c r="R19" i="13" l="1"/>
  <c r="R21" i="13"/>
  <c r="R36" i="8"/>
  <c r="R35" i="8"/>
  <c r="R34" i="8"/>
  <c r="R33" i="8"/>
  <c r="R32" i="8"/>
  <c r="R31" i="8"/>
  <c r="BD49" i="8"/>
  <c r="D5" i="14" l="1"/>
  <c r="BD17" i="13"/>
  <c r="BD18" i="13"/>
  <c r="BD20" i="13"/>
  <c r="BD19" i="13"/>
  <c r="R18" i="13"/>
  <c r="R17" i="13"/>
  <c r="F22" i="14"/>
  <c r="E22" i="14"/>
  <c r="F21" i="14"/>
  <c r="E21" i="14"/>
  <c r="F20" i="14"/>
  <c r="E20" i="14"/>
  <c r="F19" i="14"/>
  <c r="E19" i="14"/>
  <c r="E18" i="14"/>
  <c r="F18" i="14"/>
  <c r="F16" i="14"/>
  <c r="E16" i="14"/>
  <c r="F15" i="14"/>
  <c r="E15" i="14"/>
  <c r="F14" i="14"/>
  <c r="E14" i="14"/>
  <c r="F13" i="14"/>
  <c r="E13" i="14"/>
  <c r="F12" i="14"/>
  <c r="E12" i="14"/>
  <c r="F11" i="14"/>
  <c r="E11" i="14"/>
  <c r="F10" i="14"/>
  <c r="E10" i="14"/>
  <c r="F9" i="14"/>
  <c r="E9" i="14"/>
  <c r="F8" i="14"/>
  <c r="E8" i="14"/>
  <c r="F7" i="14"/>
  <c r="E7" i="14"/>
  <c r="F6" i="14"/>
  <c r="E6" i="14"/>
  <c r="F5" i="14"/>
  <c r="E5" i="14"/>
  <c r="D22" i="14"/>
  <c r="D21" i="14"/>
  <c r="D20" i="14"/>
  <c r="D19" i="14"/>
  <c r="D18" i="14"/>
  <c r="D16" i="14"/>
  <c r="D15" i="14"/>
  <c r="D14" i="14"/>
  <c r="D13" i="14"/>
  <c r="D12" i="14"/>
  <c r="D11" i="14"/>
  <c r="D10" i="14"/>
  <c r="D9" i="14"/>
  <c r="D8" i="14"/>
  <c r="D7" i="14"/>
  <c r="D6" i="14"/>
  <c r="AN60" i="8"/>
  <c r="U60" i="8"/>
  <c r="B60" i="8"/>
  <c r="D23" i="14" l="1"/>
  <c r="D17" i="14"/>
  <c r="E17" i="14"/>
  <c r="E23" i="14"/>
  <c r="F17" i="14"/>
  <c r="F23" i="14"/>
  <c r="D24" i="14" l="1"/>
  <c r="F24" i="14"/>
  <c r="E24" i="14"/>
  <c r="BE59" i="13" l="1"/>
  <c r="AL59" i="13"/>
  <c r="S59" i="13"/>
  <c r="BD49" i="13"/>
  <c r="AK49" i="13"/>
  <c r="R49" i="13"/>
  <c r="BD48" i="13"/>
  <c r="AK48" i="13"/>
  <c r="R48" i="13"/>
  <c r="BD47" i="13"/>
  <c r="AK47" i="13"/>
  <c r="R47" i="13"/>
  <c r="BD46" i="13"/>
  <c r="AK46" i="13"/>
  <c r="R46" i="13"/>
  <c r="BD45" i="13"/>
  <c r="AK45" i="13"/>
  <c r="R45" i="13"/>
  <c r="BD44" i="13"/>
  <c r="AK44" i="13"/>
  <c r="R44" i="13"/>
  <c r="BD43" i="13"/>
  <c r="AK43" i="13"/>
  <c r="R43" i="13"/>
  <c r="BD42" i="13"/>
  <c r="AK42" i="13"/>
  <c r="R42" i="13"/>
  <c r="BD41" i="13"/>
  <c r="AK41" i="13"/>
  <c r="R41" i="13"/>
  <c r="BD40" i="13"/>
  <c r="BD59" i="13" s="1"/>
  <c r="AK40" i="13"/>
  <c r="AK59" i="13" s="1"/>
  <c r="R40" i="13"/>
  <c r="R59" i="13" s="1"/>
  <c r="BE37" i="13"/>
  <c r="AL37" i="13"/>
  <c r="S37" i="13"/>
  <c r="BD30" i="13"/>
  <c r="AK30" i="13"/>
  <c r="R30" i="13"/>
  <c r="BD29" i="13"/>
  <c r="AK29" i="13"/>
  <c r="R29" i="13"/>
  <c r="BD28" i="13"/>
  <c r="AK28" i="13"/>
  <c r="R28" i="13"/>
  <c r="BD27" i="13"/>
  <c r="AK27" i="13"/>
  <c r="R27" i="13"/>
  <c r="BD26" i="13"/>
  <c r="AK26" i="13"/>
  <c r="R26" i="13"/>
  <c r="BD25" i="13"/>
  <c r="AK25" i="13"/>
  <c r="R25" i="13"/>
  <c r="BD24" i="13"/>
  <c r="AK24" i="13"/>
  <c r="R24" i="13"/>
  <c r="BD23" i="13"/>
  <c r="AK23" i="13"/>
  <c r="R23" i="13"/>
  <c r="BD22" i="13"/>
  <c r="AK22" i="13"/>
  <c r="R22" i="13"/>
  <c r="BD21" i="13"/>
  <c r="AK21" i="13"/>
  <c r="AK20" i="13"/>
  <c r="AK19" i="13"/>
  <c r="AK18" i="13"/>
  <c r="AK17" i="13"/>
  <c r="BE14" i="13"/>
  <c r="AL14" i="13"/>
  <c r="S14" i="13"/>
  <c r="BD40" i="8"/>
  <c r="BD48" i="8"/>
  <c r="BD47" i="8"/>
  <c r="BD46" i="8"/>
  <c r="BD45" i="8"/>
  <c r="BD44" i="8"/>
  <c r="BD43" i="8"/>
  <c r="BD42" i="8"/>
  <c r="BD41" i="8"/>
  <c r="BD21" i="8"/>
  <c r="BD22" i="8"/>
  <c r="BD23" i="8"/>
  <c r="BD24" i="8"/>
  <c r="BD25" i="8"/>
  <c r="BD26" i="8"/>
  <c r="BD27" i="8"/>
  <c r="BD28" i="8"/>
  <c r="BD29" i="8"/>
  <c r="BD30" i="8"/>
  <c r="BD18" i="8"/>
  <c r="BD19" i="8"/>
  <c r="BD20" i="8"/>
  <c r="BD17" i="8"/>
  <c r="AK49" i="8"/>
  <c r="AK48" i="8"/>
  <c r="AK47" i="8"/>
  <c r="AK46" i="8"/>
  <c r="AK45" i="8"/>
  <c r="AK44" i="8"/>
  <c r="AK43" i="8"/>
  <c r="AK42" i="8"/>
  <c r="AK41" i="8"/>
  <c r="AK40" i="8"/>
  <c r="AL37" i="8"/>
  <c r="AK18" i="8"/>
  <c r="AK19" i="8"/>
  <c r="AK20" i="8"/>
  <c r="AK21" i="8"/>
  <c r="AK22" i="8"/>
  <c r="AK23" i="8"/>
  <c r="AK24" i="8"/>
  <c r="AK25" i="8"/>
  <c r="AK26" i="8"/>
  <c r="AK27" i="8"/>
  <c r="AK28" i="8"/>
  <c r="AK29" i="8"/>
  <c r="AK30" i="8"/>
  <c r="AK17" i="8"/>
  <c r="BE14" i="8"/>
  <c r="AL14" i="8"/>
  <c r="S59" i="8"/>
  <c r="R49" i="8"/>
  <c r="R48" i="8"/>
  <c r="R47" i="8"/>
  <c r="R46" i="8"/>
  <c r="R45" i="8"/>
  <c r="R44" i="8"/>
  <c r="R43" i="8"/>
  <c r="R42" i="8"/>
  <c r="R41" i="8"/>
  <c r="R40" i="8"/>
  <c r="S37" i="8"/>
  <c r="R19" i="8"/>
  <c r="R20" i="8"/>
  <c r="R22" i="8"/>
  <c r="R23" i="8"/>
  <c r="R24" i="8"/>
  <c r="R25" i="8"/>
  <c r="R28" i="8"/>
  <c r="R29" i="8"/>
  <c r="R30" i="8"/>
  <c r="S14" i="8"/>
  <c r="G13" i="11"/>
  <c r="H15" i="11" s="1"/>
  <c r="E13" i="11"/>
  <c r="C13" i="11"/>
  <c r="H12" i="11"/>
  <c r="F12" i="11"/>
  <c r="D12" i="11"/>
  <c r="G8" i="11"/>
  <c r="E8" i="11"/>
  <c r="C8" i="11"/>
  <c r="G36" i="7"/>
  <c r="C35" i="7"/>
  <c r="E35" i="7"/>
  <c r="E36" i="7"/>
  <c r="E34" i="7"/>
  <c r="BE59" i="8"/>
  <c r="AL59" i="8"/>
  <c r="BE37" i="8"/>
  <c r="H15" i="7"/>
  <c r="F15" i="7"/>
  <c r="D15" i="7"/>
  <c r="H14" i="7"/>
  <c r="F14" i="7"/>
  <c r="D14" i="7"/>
  <c r="G13" i="7"/>
  <c r="E13" i="7"/>
  <c r="C13" i="7"/>
  <c r="H12" i="7"/>
  <c r="F12" i="7"/>
  <c r="D12" i="7"/>
  <c r="H11" i="7"/>
  <c r="F11" i="7"/>
  <c r="D11" i="7"/>
  <c r="H10" i="7"/>
  <c r="F10" i="7"/>
  <c r="H9" i="7"/>
  <c r="F9" i="7"/>
  <c r="D9" i="7"/>
  <c r="G8" i="7"/>
  <c r="E8" i="7"/>
  <c r="C8" i="7"/>
  <c r="D10" i="7" s="1"/>
  <c r="S61" i="8" l="1"/>
  <c r="C9" i="8" s="1"/>
  <c r="AL61" i="13"/>
  <c r="AL60" i="13" s="1"/>
  <c r="AK59" i="8"/>
  <c r="BD37" i="8"/>
  <c r="R59" i="8"/>
  <c r="BE61" i="8"/>
  <c r="AL61" i="8"/>
  <c r="BE61" i="13"/>
  <c r="C11" i="13" s="1"/>
  <c r="BD37" i="13"/>
  <c r="BD61" i="13" s="1"/>
  <c r="AK37" i="13"/>
  <c r="AK61" i="13" s="1"/>
  <c r="S61" i="13"/>
  <c r="R37" i="13"/>
  <c r="R61" i="13" s="1"/>
  <c r="AK37" i="8"/>
  <c r="BD59" i="8"/>
  <c r="R37" i="8"/>
  <c r="C35" i="11"/>
  <c r="D14" i="11"/>
  <c r="F14" i="11"/>
  <c r="F15" i="11"/>
  <c r="F10" i="11"/>
  <c r="F11" i="11"/>
  <c r="E16" i="11"/>
  <c r="E36" i="11" s="1"/>
  <c r="F9" i="11"/>
  <c r="E35" i="11"/>
  <c r="H14" i="11"/>
  <c r="H10" i="11"/>
  <c r="H11" i="11"/>
  <c r="G16" i="11"/>
  <c r="G36" i="11" s="1"/>
  <c r="H9" i="11"/>
  <c r="C16" i="11"/>
  <c r="C36" i="11" s="1"/>
  <c r="D15" i="11"/>
  <c r="D11" i="11"/>
  <c r="D10" i="11"/>
  <c r="D9" i="11"/>
  <c r="C34" i="11"/>
  <c r="E34" i="11"/>
  <c r="C34" i="7"/>
  <c r="G16" i="7"/>
  <c r="C16" i="7"/>
  <c r="C36" i="7" s="1"/>
  <c r="E16" i="7"/>
  <c r="S60" i="8" l="1"/>
  <c r="BE60" i="8"/>
  <c r="C11" i="8"/>
  <c r="AL60" i="8"/>
  <c r="C10" i="8"/>
  <c r="C10" i="13"/>
  <c r="AK61" i="8"/>
  <c r="BD61" i="8"/>
  <c r="R61" i="8"/>
  <c r="C9" i="13"/>
  <c r="S60" i="13"/>
  <c r="BE6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ISHIKAWA</author>
  </authors>
  <commentList>
    <comment ref="D4" authorId="0" shapeId="0" xr:uid="{C61328B7-C732-4D59-B272-B91EEE43331E}">
      <text>
        <r>
          <rPr>
            <b/>
            <sz val="9"/>
            <color indexed="81"/>
            <rFont val="MS P ゴシック"/>
            <family val="3"/>
            <charset val="128"/>
          </rPr>
          <t>別紙1-1の数字が反映されますので、記入不要です。</t>
        </r>
      </text>
    </comment>
    <comment ref="E4" authorId="0" shapeId="0" xr:uid="{25CE7731-30BF-4E8B-A6D7-BED6F29662BC}">
      <text>
        <r>
          <rPr>
            <b/>
            <sz val="9"/>
            <color indexed="81"/>
            <rFont val="MS P ゴシック"/>
            <family val="3"/>
            <charset val="128"/>
          </rPr>
          <t>別紙1-1の数字が反映されますので、記入不要です。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<sst xmlns="http://schemas.openxmlformats.org/spreadsheetml/2006/main" count="1508" uniqueCount="213">
  <si>
    <t xml:space="preserve"> 予算計画書サマリー</t>
  </si>
  <si>
    <t>以下の、提出必須のシートでは漏れなく情報を入力してください。</t>
    <rPh sb="0" eb="2">
      <t>イカ</t>
    </rPh>
    <rPh sb="4" eb="6">
      <t>テイシュツ</t>
    </rPh>
    <rPh sb="6" eb="8">
      <t>ヒッス</t>
    </rPh>
    <rPh sb="14" eb="15">
      <t>モ</t>
    </rPh>
    <rPh sb="18" eb="20">
      <t>ジョウホウ</t>
    </rPh>
    <rPh sb="21" eb="23">
      <t>ニュウリョク</t>
    </rPh>
    <phoneticPr fontId="1"/>
  </si>
  <si>
    <t>入力の際、参照資料をよく確認してください。</t>
    <rPh sb="0" eb="2">
      <t>ニュウリョク</t>
    </rPh>
    <rPh sb="3" eb="4">
      <t>サイ</t>
    </rPh>
    <rPh sb="5" eb="9">
      <t>サンショウシリョウ</t>
    </rPh>
    <rPh sb="12" eb="14">
      <t>カクニン</t>
    </rPh>
    <phoneticPr fontId="1"/>
  </si>
  <si>
    <t>シート名</t>
    <rPh sb="3" eb="4">
      <t>メイ</t>
    </rPh>
    <phoneticPr fontId="1"/>
  </si>
  <si>
    <t>リンク</t>
  </si>
  <si>
    <t>提出必須</t>
    <rPh sb="0" eb="2">
      <t>テイシュツ</t>
    </rPh>
    <rPh sb="2" eb="4">
      <t>ヒッス</t>
    </rPh>
    <phoneticPr fontId="1"/>
  </si>
  <si>
    <t>1-1.</t>
    <phoneticPr fontId="1"/>
  </si>
  <si>
    <t>予算計画書</t>
    <rPh sb="0" eb="5">
      <t>ヨサンケイカクショ</t>
    </rPh>
    <phoneticPr fontId="1"/>
  </si>
  <si>
    <t>予算計画書</t>
  </si>
  <si>
    <t>収支概要</t>
    <rPh sb="0" eb="4">
      <t>シュウシガイヨウ</t>
    </rPh>
    <phoneticPr fontId="1"/>
  </si>
  <si>
    <t>収支概要</t>
  </si>
  <si>
    <t>要確認</t>
    <rPh sb="0" eb="3">
      <t>ヨウカクニン</t>
    </rPh>
    <phoneticPr fontId="1"/>
  </si>
  <si>
    <t>1-2.</t>
    <phoneticPr fontId="1"/>
  </si>
  <si>
    <t>予算計画書総括</t>
    <rPh sb="0" eb="5">
      <t>ヨサンケイカクショ</t>
    </rPh>
    <rPh sb="5" eb="7">
      <t>ソウカツ</t>
    </rPh>
    <phoneticPr fontId="1"/>
  </si>
  <si>
    <t>予算計画書_総括</t>
  </si>
  <si>
    <t>上限見積額</t>
    <rPh sb="0" eb="2">
      <t>ジョウゲン</t>
    </rPh>
    <rPh sb="2" eb="5">
      <t>ミツモリガク</t>
    </rPh>
    <phoneticPr fontId="1"/>
  </si>
  <si>
    <t>上限見積額</t>
  </si>
  <si>
    <t>【例】予算計画書</t>
    <rPh sb="1" eb="2">
      <t>レイ</t>
    </rPh>
    <rPh sb="3" eb="8">
      <t>ヨサンケイカクショ</t>
    </rPh>
    <phoneticPr fontId="1"/>
  </si>
  <si>
    <t>【例】予算計画書</t>
  </si>
  <si>
    <t>【例】収支概要</t>
    <rPh sb="1" eb="2">
      <t>レイ</t>
    </rPh>
    <rPh sb="3" eb="7">
      <t>シュウシガイヨウ</t>
    </rPh>
    <phoneticPr fontId="1"/>
  </si>
  <si>
    <t>【例】収支概要</t>
  </si>
  <si>
    <t>シートの記入方法</t>
    <rPh sb="4" eb="8">
      <t>キニュウホウホウ</t>
    </rPh>
    <phoneticPr fontId="1"/>
  </si>
  <si>
    <t>・オレンジ色のセルには数字を、青色のセルには文字を入力してください。</t>
    <rPh sb="5" eb="6">
      <t>イロ</t>
    </rPh>
    <rPh sb="11" eb="13">
      <t>スウジ</t>
    </rPh>
    <rPh sb="15" eb="16">
      <t>アオ</t>
    </rPh>
    <rPh sb="16" eb="17">
      <t>イロ</t>
    </rPh>
    <rPh sb="22" eb="24">
      <t>モジ</t>
    </rPh>
    <rPh sb="25" eb="27">
      <t>ニュウリョク</t>
    </rPh>
    <phoneticPr fontId="1"/>
  </si>
  <si>
    <t>予算計画についての考え方</t>
    <rPh sb="0" eb="4">
      <t>ヨサンケイカク</t>
    </rPh>
    <rPh sb="9" eb="10">
      <t>カンガ</t>
    </rPh>
    <rPh sb="11" eb="12">
      <t>カタ</t>
    </rPh>
    <phoneticPr fontId="1"/>
  </si>
  <si>
    <t>・年間上限額を超えない範囲で希望額を申請することができます。ただし、プログラムの実施に必要な経費のみを積算してください。</t>
    <phoneticPr fontId="1"/>
  </si>
  <si>
    <t>・最終的な助成金額は選考を経て減額修正することがあります。</t>
    <rPh sb="1" eb="4">
      <t>サイシュウテキ</t>
    </rPh>
    <rPh sb="5" eb="9">
      <t>ジョセイキンガク</t>
    </rPh>
    <rPh sb="10" eb="12">
      <t>センコウ</t>
    </rPh>
    <rPh sb="13" eb="14">
      <t>ヘ</t>
    </rPh>
    <rPh sb="15" eb="17">
      <t>ゲンガク</t>
    </rPh>
    <rPh sb="17" eb="19">
      <t>シュウセイ</t>
    </rPh>
    <phoneticPr fontId="1"/>
  </si>
  <si>
    <t>・予算計画は日本円で作成してください。</t>
    <rPh sb="1" eb="3">
      <t>ヨサン</t>
    </rPh>
    <rPh sb="3" eb="5">
      <t>ケイカク</t>
    </rPh>
    <rPh sb="6" eb="9">
      <t>ニホンエン</t>
    </rPh>
    <rPh sb="10" eb="12">
      <t>サクセイ</t>
    </rPh>
    <phoneticPr fontId="1"/>
  </si>
  <si>
    <t>・希望助成額は、１円単位でご記入ください。</t>
    <phoneticPr fontId="1"/>
  </si>
  <si>
    <t>・助成金額は、各年度ごと【コースA】最大500万円、【コースB】最大100万円です。</t>
    <phoneticPr fontId="1"/>
  </si>
  <si>
    <t>・間接費用上限は【コースA】年度給付全体額の10％、【コースB】年度給付全体額の30％となります。</t>
    <rPh sb="5" eb="7">
      <t>ジョウゲン</t>
    </rPh>
    <rPh sb="14" eb="16">
      <t>ネンド</t>
    </rPh>
    <rPh sb="16" eb="18">
      <t>キュウフ</t>
    </rPh>
    <rPh sb="18" eb="21">
      <t>ゼンタイガク</t>
    </rPh>
    <rPh sb="32" eb="34">
      <t>ネンド</t>
    </rPh>
    <rPh sb="34" eb="36">
      <t>キュウフ</t>
    </rPh>
    <rPh sb="36" eb="39">
      <t>ゼンタイガク</t>
    </rPh>
    <phoneticPr fontId="1"/>
  </si>
  <si>
    <t>・上限を超える間接費が必要な場合は、事前に事務局へご連絡ください。</t>
    <rPh sb="1" eb="3">
      <t>ジョウゲン</t>
    </rPh>
    <rPh sb="4" eb="5">
      <t>コ</t>
    </rPh>
    <phoneticPr fontId="1"/>
  </si>
  <si>
    <t>対象経費</t>
    <rPh sb="0" eb="4">
      <t>タイショウケイヒ</t>
    </rPh>
    <phoneticPr fontId="1"/>
  </si>
  <si>
    <t>費目</t>
  </si>
  <si>
    <t>対象経費の例</t>
  </si>
  <si>
    <t>直接費用</t>
  </si>
  <si>
    <t>人件費</t>
  </si>
  <si>
    <t>コーチ人件費</t>
  </si>
  <si>
    <t>施設管理費・会場費</t>
    <rPh sb="6" eb="9">
      <t>カイジョウヒ</t>
    </rPh>
    <phoneticPr fontId="1"/>
  </si>
  <si>
    <t>グラウンド・スポーツ施設使用料</t>
  </si>
  <si>
    <t>謝金</t>
  </si>
  <si>
    <t>関係者へのプログラム協力の謝金</t>
    <rPh sb="0" eb="3">
      <t>カンケイシャ</t>
    </rPh>
    <phoneticPr fontId="1"/>
  </si>
  <si>
    <t>消耗品費</t>
  </si>
  <si>
    <t>スポーツドリンクや補食/refreshments</t>
    <rPh sb="9" eb="11">
      <t>ホショク</t>
    </rPh>
    <phoneticPr fontId="1"/>
  </si>
  <si>
    <t>旅費交通費</t>
  </si>
  <si>
    <t>コーチ移動費・遠征費用</t>
  </si>
  <si>
    <t>業務委託費</t>
    <rPh sb="0" eb="2">
      <t>ギョウム</t>
    </rPh>
    <rPh sb="2" eb="4">
      <t>イタク</t>
    </rPh>
    <rPh sb="4" eb="5">
      <t>ヒ</t>
    </rPh>
    <phoneticPr fontId="1"/>
  </si>
  <si>
    <t>外部専門家への一部業務委託費用</t>
    <rPh sb="0" eb="2">
      <t>ガイブ</t>
    </rPh>
    <rPh sb="2" eb="5">
      <t>センモンカ</t>
    </rPh>
    <rPh sb="7" eb="9">
      <t>イチブ</t>
    </rPh>
    <rPh sb="9" eb="11">
      <t>ギョウム</t>
    </rPh>
    <rPh sb="11" eb="15">
      <t>イタクヒヨウ</t>
    </rPh>
    <phoneticPr fontId="1"/>
  </si>
  <si>
    <t>荷造運搬費</t>
  </si>
  <si>
    <t>イベント用品の発送費用</t>
    <rPh sb="4" eb="6">
      <t>ヨウヒン</t>
    </rPh>
    <rPh sb="7" eb="9">
      <t>ハッソウ</t>
    </rPh>
    <rPh sb="9" eb="11">
      <t>ヒヨウ</t>
    </rPh>
    <phoneticPr fontId="1"/>
  </si>
  <si>
    <t>通信費</t>
  </si>
  <si>
    <t>イベントで使用する通信費用</t>
    <rPh sb="5" eb="7">
      <t>シヨウ</t>
    </rPh>
    <rPh sb="9" eb="12">
      <t>ツウシンヒ</t>
    </rPh>
    <rPh sb="12" eb="13">
      <t>ヨウ</t>
    </rPh>
    <phoneticPr fontId="1"/>
  </si>
  <si>
    <t>修繕費</t>
    <rPh sb="0" eb="3">
      <t>シュウゼンヒ</t>
    </rPh>
    <phoneticPr fontId="1"/>
  </si>
  <si>
    <t>スポーツ用品の修繕費（維持管理・原状回復）</t>
    <rPh sb="4" eb="6">
      <t>ヨウヒン</t>
    </rPh>
    <rPh sb="7" eb="10">
      <t>シュウゼンヒ</t>
    </rPh>
    <rPh sb="11" eb="13">
      <t>イジ</t>
    </rPh>
    <rPh sb="13" eb="15">
      <t>カンリ</t>
    </rPh>
    <rPh sb="16" eb="20">
      <t>ゲンジョウカイフク</t>
    </rPh>
    <phoneticPr fontId="1"/>
  </si>
  <si>
    <t>保険料</t>
    <rPh sb="0" eb="3">
      <t>ホケンリョウ</t>
    </rPh>
    <phoneticPr fontId="1"/>
  </si>
  <si>
    <t>プログラムに関する保険費用</t>
    <rPh sb="6" eb="7">
      <t>カン</t>
    </rPh>
    <rPh sb="9" eb="11">
      <t>ホケン</t>
    </rPh>
    <rPh sb="11" eb="13">
      <t>ヒヨウ</t>
    </rPh>
    <phoneticPr fontId="1"/>
  </si>
  <si>
    <t>工具・器具・備品費用</t>
    <rPh sb="0" eb="2">
      <t>コウグ</t>
    </rPh>
    <rPh sb="3" eb="5">
      <t>キグ</t>
    </rPh>
    <rPh sb="6" eb="10">
      <t>ビヒンヒヨウ</t>
    </rPh>
    <phoneticPr fontId="1"/>
  </si>
  <si>
    <t>スポーツ用品の購入費</t>
    <rPh sb="4" eb="6">
      <t>ヨウヒン</t>
    </rPh>
    <rPh sb="7" eb="10">
      <t>コウニュウヒ</t>
    </rPh>
    <phoneticPr fontId="1"/>
  </si>
  <si>
    <t>その他</t>
    <rPh sb="2" eb="3">
      <t>ホカ</t>
    </rPh>
    <phoneticPr fontId="1"/>
  </si>
  <si>
    <t>間接費用</t>
  </si>
  <si>
    <t>人件費</t>
    <phoneticPr fontId="1"/>
  </si>
  <si>
    <t>事務局スタッフ人件費</t>
    <rPh sb="0" eb="3">
      <t>ジムキョク</t>
    </rPh>
    <rPh sb="7" eb="10">
      <t>ジンケンヒ</t>
    </rPh>
    <phoneticPr fontId="1"/>
  </si>
  <si>
    <t>賃借料</t>
  </si>
  <si>
    <t>オフィス賃借料</t>
    <rPh sb="4" eb="7">
      <t>チンシャクリョウ</t>
    </rPh>
    <phoneticPr fontId="1"/>
  </si>
  <si>
    <t>水道光熱費</t>
  </si>
  <si>
    <t>オフィスにおける水道光熱費</t>
    <rPh sb="8" eb="13">
      <t>スイドウコウネツヒ</t>
    </rPh>
    <phoneticPr fontId="1"/>
  </si>
  <si>
    <t>刊行物製作費</t>
  </si>
  <si>
    <t>レポート製作費</t>
    <rPh sb="4" eb="6">
      <t>セイサク</t>
    </rPh>
    <rPh sb="6" eb="7">
      <t>ヒ</t>
    </rPh>
    <phoneticPr fontId="1"/>
  </si>
  <si>
    <t>ASICS Foundation 予算計画書 2027～2029</t>
    <rPh sb="17" eb="22">
      <t>ヨサンケイカクショ</t>
    </rPh>
    <phoneticPr fontId="1"/>
  </si>
  <si>
    <t>作成日</t>
    <rPh sb="0" eb="2">
      <t>サクセイ</t>
    </rPh>
    <rPh sb="2" eb="3">
      <t>ビ</t>
    </rPh>
    <phoneticPr fontId="1"/>
  </si>
  <si>
    <t>：</t>
    <phoneticPr fontId="1"/>
  </si>
  <si>
    <t>YYYY/MM/DD</t>
    <phoneticPr fontId="1"/>
  </si>
  <si>
    <t>作成者</t>
    <rPh sb="0" eb="2">
      <t>サクセイ</t>
    </rPh>
    <rPh sb="2" eb="3">
      <t>シャ</t>
    </rPh>
    <phoneticPr fontId="1"/>
  </si>
  <si>
    <t>概要</t>
    <rPh sb="0" eb="2">
      <t>ガイヨウ</t>
    </rPh>
    <phoneticPr fontId="1"/>
  </si>
  <si>
    <t>団体名</t>
    <rPh sb="0" eb="2">
      <t>ダンタイ</t>
    </rPh>
    <rPh sb="2" eb="3">
      <t>メイ</t>
    </rPh>
    <phoneticPr fontId="1"/>
  </si>
  <si>
    <t>対象となる勘定科目:</t>
    <rPh sb="0" eb="2">
      <t>タイショウ</t>
    </rPh>
    <rPh sb="5" eb="9">
      <t>カンジョウカモク</t>
    </rPh>
    <phoneticPr fontId="1"/>
  </si>
  <si>
    <t>人件費、施設管理・会場費、謝金、消耗品費、旅費交通費、業務委託費、荷造運搬費、通信費、修繕費、保険料、工具・器具・備品、事務局人件費、賃借料、水道光熱費、刊行物製作費　など</t>
    <rPh sb="0" eb="3">
      <t>ジンケンヒ</t>
    </rPh>
    <rPh sb="13" eb="17">
      <t>ショウモウヒンヒ</t>
    </rPh>
    <rPh sb="18" eb="23">
      <t>リョヒコウツウヒ</t>
    </rPh>
    <rPh sb="24" eb="26">
      <t>ギョウム</t>
    </rPh>
    <rPh sb="26" eb="29">
      <t>イタクヒ</t>
    </rPh>
    <rPh sb="30" eb="32">
      <t>ニヅク</t>
    </rPh>
    <rPh sb="32" eb="35">
      <t>ウンパンヒ</t>
    </rPh>
    <rPh sb="36" eb="39">
      <t>ツウシンヒ</t>
    </rPh>
    <rPh sb="40" eb="43">
      <t>シュウゼンヒ</t>
    </rPh>
    <rPh sb="44" eb="47">
      <t>ホケンリョウ</t>
    </rPh>
    <rPh sb="56" eb="57">
      <t>ヒ</t>
    </rPh>
    <rPh sb="60" eb="63">
      <t>ジムキョク</t>
    </rPh>
    <rPh sb="63" eb="66">
      <t>ジンケンヒ</t>
    </rPh>
    <rPh sb="64" eb="66">
      <t>チンシャク</t>
    </rPh>
    <rPh sb="66" eb="67">
      <t>リョウ</t>
    </rPh>
    <rPh sb="68" eb="73">
      <t>スイドウコウネツヒ</t>
    </rPh>
    <rPh sb="74" eb="80">
      <t>カンコウブツセイサクヒ</t>
    </rPh>
    <phoneticPr fontId="1"/>
  </si>
  <si>
    <t>プログラム名</t>
    <rPh sb="5" eb="6">
      <t>メイ</t>
    </rPh>
    <phoneticPr fontId="1"/>
  </si>
  <si>
    <r>
      <t>コース　</t>
    </r>
    <r>
      <rPr>
        <sz val="14"/>
        <color rgb="FF0070C0"/>
        <rFont val="Meiryo UI"/>
        <family val="3"/>
        <charset val="128"/>
      </rPr>
      <t>※プルダウンで選択</t>
    </r>
    <rPh sb="11" eb="13">
      <t>センタク</t>
    </rPh>
    <phoneticPr fontId="1"/>
  </si>
  <si>
    <t>【Aコース】年間最大500万円</t>
  </si>
  <si>
    <t>対象とならない勘定科目:</t>
  </si>
  <si>
    <t>交際費、アルコールを伴う飲食費、プログラムに直接関係のない土地・建物・車両など換金性の高い資産の購入、プログラムに直接関係のない物品の購入</t>
  </si>
  <si>
    <t>行数が足りない場合は行を挿入し、詳細な予算計画を立てて下さい。</t>
    <phoneticPr fontId="1"/>
  </si>
  <si>
    <t>通貨単位</t>
    <rPh sb="0" eb="2">
      <t>ツウカ</t>
    </rPh>
    <rPh sb="2" eb="4">
      <t>タンイ</t>
    </rPh>
    <phoneticPr fontId="1"/>
  </si>
  <si>
    <t>JPY　円</t>
    <phoneticPr fontId="1"/>
  </si>
  <si>
    <t>：ご記入をお願いします</t>
    <rPh sb="2" eb="4">
      <t>キニュウ</t>
    </rPh>
    <rPh sb="6" eb="7">
      <t>ネガ</t>
    </rPh>
    <phoneticPr fontId="1"/>
  </si>
  <si>
    <t>※オレンジのセル内に必ず数字を挿入すること。支出合計額の数式が反映されません。</t>
  </si>
  <si>
    <t>その他の色</t>
    <rPh sb="2" eb="3">
      <t>タ</t>
    </rPh>
    <rPh sb="4" eb="5">
      <t>イロ</t>
    </rPh>
    <phoneticPr fontId="1"/>
  </si>
  <si>
    <t>：ご記入不要です</t>
    <rPh sb="2" eb="4">
      <t>キニュウ</t>
    </rPh>
    <rPh sb="4" eb="6">
      <t>フヨウ</t>
    </rPh>
    <phoneticPr fontId="1"/>
  </si>
  <si>
    <t>※単位は、内訳にあわせて各団体様で、ご記入ください。</t>
  </si>
  <si>
    <t>2027：内訳</t>
  </si>
  <si>
    <t>単位：</t>
  </si>
  <si>
    <t>2028：内訳</t>
  </si>
  <si>
    <t>2029：内訳</t>
  </si>
  <si>
    <t>直接経費</t>
    <rPh sb="0" eb="4">
      <t>チョクセツケイヒ</t>
    </rPh>
    <phoneticPr fontId="1"/>
  </si>
  <si>
    <t>活動内容</t>
  </si>
  <si>
    <t>内訳</t>
  </si>
  <si>
    <t>申請額</t>
    <rPh sb="0" eb="3">
      <t>シンセイガク</t>
    </rPh>
    <phoneticPr fontId="1"/>
  </si>
  <si>
    <t>数値</t>
  </si>
  <si>
    <t>単位</t>
  </si>
  <si>
    <t>単価</t>
  </si>
  <si>
    <t>支出合計額</t>
  </si>
  <si>
    <t>×</t>
    <phoneticPr fontId="1"/>
  </si>
  <si>
    <t>×</t>
  </si>
  <si>
    <t>＝</t>
  </si>
  <si>
    <t>Sub-total</t>
    <phoneticPr fontId="1"/>
  </si>
  <si>
    <t>間接経費</t>
    <rPh sb="0" eb="4">
      <t>カンセツケイヒ</t>
    </rPh>
    <phoneticPr fontId="1"/>
  </si>
  <si>
    <t>合計</t>
    <rPh sb="0" eb="2">
      <t>ゴウケイ</t>
    </rPh>
    <phoneticPr fontId="1"/>
  </si>
  <si>
    <t>IDR</t>
    <phoneticPr fontId="1"/>
  </si>
  <si>
    <t>ｲﾝﾄﾞﾈｼｱﾙﾋﾟｱ</t>
  </si>
  <si>
    <t>1-人件費</t>
    <rPh sb="2" eb="5">
      <t>ジンケンヒ</t>
    </rPh>
    <phoneticPr fontId="1"/>
  </si>
  <si>
    <t>INR</t>
    <phoneticPr fontId="1"/>
  </si>
  <si>
    <t>ｲﾝﾄﾞﾙﾋﾟｰ</t>
  </si>
  <si>
    <t>2-施設管理・会場費</t>
    <rPh sb="2" eb="4">
      <t>シセツ</t>
    </rPh>
    <rPh sb="4" eb="6">
      <t>カンリ</t>
    </rPh>
    <rPh sb="7" eb="10">
      <t>カイジョウヒ</t>
    </rPh>
    <phoneticPr fontId="1"/>
  </si>
  <si>
    <t>VND</t>
    <phoneticPr fontId="1"/>
  </si>
  <si>
    <t>ﾍﾞﾄﾅﾑﾄﾞﾝ</t>
  </si>
  <si>
    <t>3-謝金</t>
    <rPh sb="2" eb="4">
      <t>シャキン</t>
    </rPh>
    <phoneticPr fontId="1"/>
  </si>
  <si>
    <t>USD</t>
    <phoneticPr fontId="1"/>
  </si>
  <si>
    <t>4-消耗品費</t>
    <rPh sb="2" eb="6">
      <t>ショウモウヒンヒ</t>
    </rPh>
    <phoneticPr fontId="1"/>
  </si>
  <si>
    <t>5-旅費交通費</t>
    <rPh sb="2" eb="7">
      <t>リョヒコウツウヒ</t>
    </rPh>
    <phoneticPr fontId="1"/>
  </si>
  <si>
    <t>6-業務委託費</t>
    <rPh sb="2" eb="7">
      <t>ギョウムイタクヒ</t>
    </rPh>
    <phoneticPr fontId="1"/>
  </si>
  <si>
    <t>【Bコース】年間最大100万円</t>
  </si>
  <si>
    <t>7-荷造運搬費</t>
    <rPh sb="2" eb="4">
      <t>ニヅク</t>
    </rPh>
    <rPh sb="4" eb="7">
      <t>ウンパンヒ</t>
    </rPh>
    <phoneticPr fontId="1"/>
  </si>
  <si>
    <t>8-通信費</t>
    <rPh sb="2" eb="5">
      <t>ツウシンヒ</t>
    </rPh>
    <phoneticPr fontId="1"/>
  </si>
  <si>
    <t>9-修繕費</t>
    <rPh sb="2" eb="5">
      <t>シュウゼンヒ</t>
    </rPh>
    <phoneticPr fontId="1"/>
  </si>
  <si>
    <t>10-保険料</t>
    <rPh sb="3" eb="6">
      <t>ホケンリョウ</t>
    </rPh>
    <phoneticPr fontId="1"/>
  </si>
  <si>
    <t>11-工具・器具・備品費</t>
    <phoneticPr fontId="1"/>
  </si>
  <si>
    <t>12-その他</t>
    <rPh sb="5" eb="6">
      <t>ホカ</t>
    </rPh>
    <phoneticPr fontId="1"/>
  </si>
  <si>
    <t>2-賃借料</t>
    <rPh sb="2" eb="5">
      <t>チンシャクリョウ</t>
    </rPh>
    <phoneticPr fontId="1"/>
  </si>
  <si>
    <t>3-水道光熱費</t>
    <rPh sb="2" eb="7">
      <t>スイドウコウネツヒ</t>
    </rPh>
    <phoneticPr fontId="1"/>
  </si>
  <si>
    <t>4-刊行物製作費</t>
    <rPh sb="2" eb="8">
      <t>カンコウブツセイサクヒ</t>
    </rPh>
    <phoneticPr fontId="1"/>
  </si>
  <si>
    <t>5-その他</t>
    <rPh sb="4" eb="5">
      <t>ホカ</t>
    </rPh>
    <phoneticPr fontId="1"/>
  </si>
  <si>
    <t>ASICS Foundation 助成事業予算計画書　総括</t>
    <rPh sb="17" eb="19">
      <t>ジョセイ</t>
    </rPh>
    <rPh sb="19" eb="21">
      <t>ジギョウ</t>
    </rPh>
    <rPh sb="21" eb="23">
      <t>ヨサン</t>
    </rPh>
    <rPh sb="23" eb="26">
      <t>ケイカクショ</t>
    </rPh>
    <rPh sb="27" eb="29">
      <t>ソウカツ</t>
    </rPh>
    <phoneticPr fontId="1"/>
  </si>
  <si>
    <t>団体名：</t>
    <phoneticPr fontId="1"/>
  </si>
  <si>
    <t>費目</t>
    <rPh sb="0" eb="2">
      <t>ヒモク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</si>
  <si>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</si>
  <si>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</si>
  <si>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</si>
  <si>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直接費合計</t>
  </si>
  <si>
    <t>間接費合計</t>
  </si>
  <si>
    <t>総計</t>
  </si>
  <si>
    <t>経常収支概要</t>
    <rPh sb="0" eb="2">
      <t>ケイジョウ</t>
    </rPh>
    <rPh sb="2" eb="6">
      <t>シュウシガイヨウ</t>
    </rPh>
    <phoneticPr fontId="1"/>
  </si>
  <si>
    <t>〈Cell type〉</t>
    <phoneticPr fontId="1"/>
  </si>
  <si>
    <t>Other color</t>
    <phoneticPr fontId="1"/>
  </si>
  <si>
    <t>経常収支概要</t>
    <rPh sb="0" eb="2">
      <t>ケイジョウ</t>
    </rPh>
    <rPh sb="2" eb="4">
      <t>シュウシ</t>
    </rPh>
    <rPh sb="4" eb="6">
      <t>ガイヨウ</t>
    </rPh>
    <phoneticPr fontId="1"/>
  </si>
  <si>
    <t>(単位：円)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</si>
  <si>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</si>
  <si>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</si>
  <si>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比率</t>
    <rPh sb="0" eb="2">
      <t>ヒリツ</t>
    </rPh>
    <phoneticPr fontId="1"/>
  </si>
  <si>
    <t>経常収入</t>
    <rPh sb="0" eb="2">
      <t>ケイジョウ</t>
    </rPh>
    <rPh sb="2" eb="4">
      <t>シュウニュウ</t>
    </rPh>
    <phoneticPr fontId="1"/>
  </si>
  <si>
    <t>事業収入</t>
    <rPh sb="0" eb="4">
      <t>ジギョウシュウニュウ</t>
    </rPh>
    <phoneticPr fontId="1"/>
  </si>
  <si>
    <t>会費・寄付金等</t>
    <rPh sb="0" eb="2">
      <t>カイヒ</t>
    </rPh>
    <rPh sb="3" eb="6">
      <t>キフキン</t>
    </rPh>
    <rPh sb="6" eb="7">
      <t>トウ</t>
    </rPh>
    <phoneticPr fontId="1"/>
  </si>
  <si>
    <t>助成金・補助金</t>
    <rPh sb="0" eb="3">
      <t>ジョセイキン</t>
    </rPh>
    <rPh sb="4" eb="7">
      <t>ホジョキン</t>
    </rPh>
    <phoneticPr fontId="1"/>
  </si>
  <si>
    <t>経常支出</t>
    <rPh sb="0" eb="4">
      <t>ケイジョウシシュツ</t>
    </rPh>
    <phoneticPr fontId="1"/>
  </si>
  <si>
    <t>直接費用</t>
    <rPh sb="0" eb="2">
      <t>チョクセツ</t>
    </rPh>
    <rPh sb="2" eb="4">
      <t>ヒヨウ</t>
    </rPh>
    <phoneticPr fontId="1"/>
  </si>
  <si>
    <t>間接費用</t>
    <rPh sb="0" eb="2">
      <t>カンセツ</t>
    </rPh>
    <rPh sb="2" eb="4">
      <t>ヒヨウ</t>
    </rPh>
    <phoneticPr fontId="1"/>
  </si>
  <si>
    <t>経常収支</t>
    <rPh sb="0" eb="2">
      <t>ケイジョウ</t>
    </rPh>
    <rPh sb="2" eb="4">
      <t>シュウシ</t>
    </rPh>
    <phoneticPr fontId="1"/>
  </si>
  <si>
    <t>他団体からの助成金</t>
    <rPh sb="0" eb="3">
      <t>タダンタイ</t>
    </rPh>
    <rPh sb="6" eb="9">
      <t>ジョセイキン</t>
    </rPh>
    <phoneticPr fontId="1"/>
  </si>
  <si>
    <t>助成機関名</t>
  </si>
  <si>
    <t>金額</t>
  </si>
  <si>
    <t>助成機関名 / 金額</t>
    <rPh sb="0" eb="2">
      <t>ジョセイ</t>
    </rPh>
    <rPh sb="2" eb="4">
      <t>キカン</t>
    </rPh>
    <rPh sb="4" eb="5">
      <t>メイ</t>
    </rPh>
    <rPh sb="8" eb="10">
      <t>キンガク</t>
    </rPh>
    <phoneticPr fontId="1"/>
  </si>
  <si>
    <t>助成機関名 / 金額</t>
    <phoneticPr fontId="1"/>
  </si>
  <si>
    <t>他団体からの助成金(申請中の助成金も含めて記載してください)</t>
    <rPh sb="0" eb="3">
      <t>タダンタイ</t>
    </rPh>
    <rPh sb="6" eb="9">
      <t>ジョセイキン</t>
    </rPh>
    <rPh sb="10" eb="13">
      <t>シンセイチュウ</t>
    </rPh>
    <rPh sb="14" eb="17">
      <t>ジョセイキン</t>
    </rPh>
    <rPh sb="18" eb="19">
      <t>フク</t>
    </rPh>
    <rPh sb="21" eb="23">
      <t>キサイ</t>
    </rPh>
    <phoneticPr fontId="1"/>
  </si>
  <si>
    <t>助成機関名</t>
    <phoneticPr fontId="1"/>
  </si>
  <si>
    <t>Ordinary profit diff%</t>
    <phoneticPr fontId="1"/>
  </si>
  <si>
    <t>Ordinary expenses diff%</t>
    <phoneticPr fontId="1"/>
  </si>
  <si>
    <t>Changes in ordinary profit ratio</t>
    <phoneticPr fontId="1"/>
  </si>
  <si>
    <t>通貨別上限見積額</t>
    <rPh sb="0" eb="3">
      <t>ツウカベツ</t>
    </rPh>
    <rPh sb="3" eb="8">
      <t>ジョウゲンミツモリガク</t>
    </rPh>
    <phoneticPr fontId="1"/>
  </si>
  <si>
    <t>JPY</t>
    <phoneticPr fontId="1"/>
  </si>
  <si>
    <t>2027-2029</t>
    <phoneticPr fontId="1"/>
  </si>
  <si>
    <t>*記載されている金額は参考値であり、2026年2月26日の為替レートをもとに算出されています。</t>
  </si>
  <si>
    <t>アシックス　健康</t>
    <rPh sb="6" eb="8">
      <t>ケンコウ</t>
    </rPh>
    <phoneticPr fontId="1"/>
  </si>
  <si>
    <t>XXXスポーツクラブ</t>
    <phoneticPr fontId="1"/>
  </si>
  <si>
    <t>サッカープログラム</t>
    <phoneticPr fontId="1"/>
  </si>
  <si>
    <t>JPY　円</t>
  </si>
  <si>
    <t>コーチ人件費</t>
    <rPh sb="3" eb="6">
      <t>ジンケンヒ</t>
    </rPh>
    <phoneticPr fontId="1"/>
  </si>
  <si>
    <t>か月</t>
    <rPh sb="1" eb="2">
      <t>ゲツ</t>
    </rPh>
    <phoneticPr fontId="1"/>
  </si>
  <si>
    <t>12月実施イベント関係者旅費交通費</t>
    <rPh sb="2" eb="3">
      <t>ガツ</t>
    </rPh>
    <rPh sb="3" eb="5">
      <t>ジッシ</t>
    </rPh>
    <rPh sb="9" eb="12">
      <t>カンケイシャ</t>
    </rPh>
    <rPh sb="12" eb="14">
      <t>リョヒ</t>
    </rPh>
    <rPh sb="14" eb="17">
      <t>コウツウヒ</t>
    </rPh>
    <phoneticPr fontId="1"/>
  </si>
  <si>
    <t>名</t>
    <rPh sb="0" eb="1">
      <t>メイ</t>
    </rPh>
    <phoneticPr fontId="1"/>
  </si>
  <si>
    <t>往復</t>
    <rPh sb="0" eb="2">
      <t>オウフク</t>
    </rPh>
    <phoneticPr fontId="1"/>
  </si>
  <si>
    <t>日分</t>
    <rPh sb="0" eb="1">
      <t>ヒ</t>
    </rPh>
    <rPh sb="1" eb="2">
      <t>ブン</t>
    </rPh>
    <phoneticPr fontId="1"/>
  </si>
  <si>
    <t>1-人件費</t>
  </si>
  <si>
    <t>指導者講習会講師人件費</t>
  </si>
  <si>
    <t>人</t>
  </si>
  <si>
    <t>2-施設管理・会場費</t>
  </si>
  <si>
    <t>会場費</t>
  </si>
  <si>
    <t>時間</t>
  </si>
  <si>
    <t>か月</t>
  </si>
  <si>
    <t>12月実施イベント関係者宿泊費</t>
    <rPh sb="2" eb="3">
      <t>ガツ</t>
    </rPh>
    <rPh sb="3" eb="5">
      <t>ジッシ</t>
    </rPh>
    <rPh sb="9" eb="12">
      <t>カンケイシャ</t>
    </rPh>
    <rPh sb="12" eb="15">
      <t>シュクハクヒ</t>
    </rPh>
    <phoneticPr fontId="1"/>
  </si>
  <si>
    <t>泊</t>
    <rPh sb="0" eb="1">
      <t>ハク</t>
    </rPh>
    <phoneticPr fontId="1"/>
  </si>
  <si>
    <t>3-謝金</t>
  </si>
  <si>
    <t>指導者講習会講師謝金</t>
  </si>
  <si>
    <t>人</t>
    <rPh sb="0" eb="1">
      <t>ニン</t>
    </rPh>
    <phoneticPr fontId="1"/>
  </si>
  <si>
    <t>10-保険料</t>
  </si>
  <si>
    <t>コーチ保険料</t>
  </si>
  <si>
    <t>12月実施イベントWifi通信料</t>
    <rPh sb="2" eb="3">
      <t>ガツ</t>
    </rPh>
    <rPh sb="3" eb="5">
      <t>ジッシ</t>
    </rPh>
    <rPh sb="13" eb="16">
      <t>ツウシンリョウ</t>
    </rPh>
    <phoneticPr fontId="1"/>
  </si>
  <si>
    <t>式</t>
    <rPh sb="0" eb="1">
      <t>シキ</t>
    </rPh>
    <phoneticPr fontId="1"/>
  </si>
  <si>
    <t>指導者講習会用荷物輸送</t>
    <rPh sb="0" eb="3">
      <t>シドウシャ</t>
    </rPh>
    <rPh sb="3" eb="6">
      <t>コウシュウカイ</t>
    </rPh>
    <rPh sb="6" eb="7">
      <t>ヨウ</t>
    </rPh>
    <rPh sb="7" eb="11">
      <t>ニモツユソウ</t>
    </rPh>
    <phoneticPr fontId="1"/>
  </si>
  <si>
    <t>口</t>
    <rPh sb="0" eb="1">
      <t>クチ</t>
    </rPh>
    <phoneticPr fontId="1"/>
  </si>
  <si>
    <t>11-工具・器具・備品費</t>
  </si>
  <si>
    <t>サッカーボール</t>
  </si>
  <si>
    <t>個</t>
  </si>
  <si>
    <t>指導者講習会参加者保険料</t>
    <rPh sb="0" eb="3">
      <t>シドウシャ</t>
    </rPh>
    <rPh sb="3" eb="6">
      <t>コウシュウカイ</t>
    </rPh>
    <rPh sb="6" eb="9">
      <t>サンカシャ</t>
    </rPh>
    <rPh sb="9" eb="12">
      <t>ホケンリョウ</t>
    </rPh>
    <phoneticPr fontId="1"/>
  </si>
  <si>
    <t>12-その他</t>
  </si>
  <si>
    <t>指導者講習会用資料および資格発行手続き費用</t>
  </si>
  <si>
    <t>式</t>
  </si>
  <si>
    <t>人</t>
    <rPh sb="0" eb="1">
      <t>ヒト</t>
    </rPh>
    <phoneticPr fontId="1"/>
  </si>
  <si>
    <t>事務局賃借料</t>
    <rPh sb="0" eb="3">
      <t>ジムキョク</t>
    </rPh>
    <rPh sb="3" eb="6">
      <t>チンシャクリョウ</t>
    </rPh>
    <phoneticPr fontId="1"/>
  </si>
  <si>
    <t>地域広報誌制作費</t>
    <rPh sb="0" eb="2">
      <t>チイキ</t>
    </rPh>
    <rPh sb="2" eb="5">
      <t>コウホウシ</t>
    </rPh>
    <rPh sb="5" eb="7">
      <t>セイサク</t>
    </rPh>
    <rPh sb="7" eb="8">
      <t>ヒ</t>
    </rPh>
    <phoneticPr fontId="1"/>
  </si>
  <si>
    <t>% (Less than 10 %)</t>
    <phoneticPr fontId="1"/>
  </si>
  <si>
    <t>XXX財団</t>
    <rPh sb="3" eb="5">
      <t>ザイダン</t>
    </rPh>
    <phoneticPr fontId="1"/>
  </si>
  <si>
    <t>YYY財団</t>
    <rPh sb="3" eb="5">
      <t>ザイダン</t>
    </rPh>
    <phoneticPr fontId="1"/>
  </si>
  <si>
    <t>ZZZ財団</t>
    <rPh sb="3" eb="5">
      <t>ザイダン</t>
    </rPh>
    <phoneticPr fontId="1"/>
  </si>
  <si>
    <r>
      <t>・申請時には</t>
    </r>
    <r>
      <rPr>
        <u/>
        <sz val="11"/>
        <color rgb="FFFF0000"/>
        <rFont val="ヒラギノ角ゴ ProN W3"/>
        <family val="2"/>
        <charset val="128"/>
      </rPr>
      <t>Excel形式</t>
    </r>
    <r>
      <rPr>
        <sz val="11"/>
        <color rgb="FFFF0000"/>
        <rFont val="ヒラギノ角ゴ ProN W3"/>
        <family val="2"/>
        <charset val="128"/>
      </rPr>
      <t>で提出してください。</t>
    </r>
    <rPh sb="11" eb="13">
      <t>ケイシキ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</si>
</sst>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0.0%"/>
    <numFmt numFmtId="178" formatCode="\+#,##0.0%;[Red]\-#,##0.0%"/>
    <numFmt numFmtId="179" formatCode="[$¥-411]#,##0"/>
    <numFmt numFmtId="180" formatCode="_-[$¥-411]* #,##0_-;\-[$¥-411]* #,##0_-;_-[$¥-411]* &quot;-&quot;_-;_-@_-"/>
    <numFmt numFmtId="181" formatCode="#,##0_ "/>
    <numFmt numFmtId="182" formatCode="#,##0;&quot;△ &quot;#,##0"/>
  </numFmts>
  <fonts count="3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11"/>
      <color theme="1"/>
      <name val="Meiryo UI"/>
      <family val="3"/>
    </font>
    <font>
      <b/>
      <sz val="36"/>
      <color theme="0"/>
      <name val="ヒラギノ角ゴ ProN W3"/>
      <family val="2"/>
      <charset val="128"/>
    </font>
    <font>
      <sz val="11"/>
      <color theme="1"/>
      <name val="ヒラギノ角ゴ ProN W3"/>
      <family val="2"/>
      <charset val="128"/>
    </font>
    <font>
      <b/>
      <sz val="11"/>
      <color theme="1"/>
      <name val="ヒラギノ角ゴ ProN W3"/>
      <family val="2"/>
      <charset val="128"/>
    </font>
    <font>
      <b/>
      <sz val="12"/>
      <color rgb="FF000000"/>
      <name val="ヒラギノ角ゴ ProN W3"/>
      <family val="2"/>
      <charset val="128"/>
    </font>
    <font>
      <b/>
      <sz val="12"/>
      <color rgb="FFFF0000"/>
      <name val="ヒラギノ角ゴ ProN W3"/>
      <family val="2"/>
      <charset val="128"/>
    </font>
    <font>
      <sz val="12"/>
      <color theme="1"/>
      <name val="ヒラギノ角ゴ ProN W3"/>
      <family val="2"/>
      <charset val="128"/>
    </font>
    <font>
      <sz val="12"/>
      <color rgb="FFFF0000"/>
      <name val="ヒラギノ角ゴ ProN W3"/>
      <family val="2"/>
      <charset val="128"/>
    </font>
    <font>
      <u/>
      <sz val="12"/>
      <color theme="10"/>
      <name val="ヒラギノ角ゴ ProN W3"/>
      <family val="2"/>
      <charset val="128"/>
    </font>
    <font>
      <b/>
      <sz val="12"/>
      <color theme="1"/>
      <name val="ヒラギノ角ゴ ProN W3"/>
      <family val="2"/>
      <charset val="128"/>
    </font>
    <font>
      <sz val="11"/>
      <color rgb="FFFF0000"/>
      <name val="ヒラギノ角ゴ ProN W3"/>
      <family val="2"/>
      <charset val="128"/>
    </font>
    <font>
      <u/>
      <sz val="11"/>
      <color rgb="FFFF0000"/>
      <name val="ヒラギノ角ゴ ProN W3"/>
      <family val="2"/>
      <charset val="128"/>
    </font>
    <font>
      <b/>
      <sz val="11"/>
      <color rgb="FF000000"/>
      <name val="ヒラギノ角ゴ ProN W3"/>
      <family val="2"/>
      <charset val="128"/>
    </font>
    <font>
      <sz val="14"/>
      <color rgb="FF0070C0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28"/>
      <color theme="0"/>
      <name val="ヒラギノ角ゴ ProN W3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rgb="FFB5B7DB"/>
        <bgColor indexed="64"/>
      </patternFill>
    </fill>
    <fill>
      <patternFill patternType="solid">
        <fgColor rgb="FF485CC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F0F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B7DB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rgb="FF000000"/>
      </right>
      <top style="dashed">
        <color rgb="FF000000"/>
      </top>
      <bottom style="thin">
        <color indexed="64"/>
      </bottom>
      <diagonal/>
    </border>
    <border>
      <left/>
      <right style="dashed">
        <color rgb="FF000000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dashed">
        <color rgb="FF000000"/>
      </top>
      <bottom style="thin">
        <color indexed="64"/>
      </bottom>
      <diagonal/>
    </border>
    <border>
      <left style="dashed">
        <color rgb="FF000000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0" fillId="5" borderId="1" xfId="0" applyFont="1" applyFill="1" applyBorder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38" fontId="4" fillId="5" borderId="1" xfId="2" applyFont="1" applyFill="1" applyBorder="1">
      <alignment vertical="center"/>
    </xf>
    <xf numFmtId="0" fontId="4" fillId="5" borderId="0" xfId="0" applyFont="1" applyFill="1">
      <alignment vertical="center"/>
    </xf>
    <xf numFmtId="0" fontId="4" fillId="5" borderId="10" xfId="0" applyFont="1" applyFill="1" applyBorder="1">
      <alignment vertical="center"/>
    </xf>
    <xf numFmtId="38" fontId="4" fillId="5" borderId="10" xfId="2" applyFont="1" applyFill="1" applyBorder="1">
      <alignment vertical="center"/>
    </xf>
    <xf numFmtId="0" fontId="7" fillId="2" borderId="9" xfId="0" applyFont="1" applyFill="1" applyBorder="1">
      <alignment vertical="center"/>
    </xf>
    <xf numFmtId="38" fontId="4" fillId="2" borderId="9" xfId="2" applyFont="1" applyFill="1" applyBorder="1">
      <alignment vertical="center"/>
    </xf>
    <xf numFmtId="0" fontId="4" fillId="2" borderId="1" xfId="0" applyFont="1" applyFill="1" applyBorder="1">
      <alignment vertical="center"/>
    </xf>
    <xf numFmtId="177" fontId="4" fillId="2" borderId="1" xfId="1" applyNumberFormat="1" applyFont="1" applyFill="1" applyBorder="1" applyAlignment="1">
      <alignment horizontal="right" vertical="center"/>
    </xf>
    <xf numFmtId="38" fontId="4" fillId="2" borderId="1" xfId="2" applyFont="1" applyFill="1" applyBorder="1">
      <alignment vertical="center"/>
    </xf>
    <xf numFmtId="176" fontId="4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2" borderId="1" xfId="0" applyFont="1" applyFill="1" applyBorder="1">
      <alignment vertical="center"/>
    </xf>
    <xf numFmtId="38" fontId="8" fillId="2" borderId="1" xfId="2" applyFont="1" applyFill="1" applyBorder="1">
      <alignment vertical="center"/>
    </xf>
    <xf numFmtId="38" fontId="12" fillId="4" borderId="1" xfId="2" applyFont="1" applyFill="1" applyBorder="1">
      <alignment vertical="center"/>
    </xf>
    <xf numFmtId="0" fontId="13" fillId="0" borderId="1" xfId="0" applyFont="1" applyBorder="1" applyAlignment="1">
      <alignment horizontal="right" vertical="center"/>
    </xf>
    <xf numFmtId="38" fontId="12" fillId="5" borderId="1" xfId="2" applyFont="1" applyFill="1" applyBorder="1">
      <alignment vertical="center"/>
    </xf>
    <xf numFmtId="177" fontId="12" fillId="2" borderId="1" xfId="1" applyNumberFormat="1" applyFont="1" applyFill="1" applyBorder="1">
      <alignment vertical="center"/>
    </xf>
    <xf numFmtId="38" fontId="4" fillId="0" borderId="0" xfId="2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8" fontId="12" fillId="5" borderId="1" xfId="2" applyFont="1" applyFill="1" applyBorder="1" applyAlignment="1">
      <alignment horizontal="center" vertical="center"/>
    </xf>
    <xf numFmtId="178" fontId="4" fillId="2" borderId="1" xfId="1" applyNumberFormat="1" applyFont="1" applyFill="1" applyBorder="1">
      <alignment vertical="center"/>
    </xf>
    <xf numFmtId="178" fontId="4" fillId="0" borderId="0" xfId="0" applyNumberFormat="1" applyFont="1">
      <alignment vertical="center"/>
    </xf>
    <xf numFmtId="0" fontId="4" fillId="6" borderId="1" xfId="0" applyFont="1" applyFill="1" applyBorder="1">
      <alignment vertical="center"/>
    </xf>
    <xf numFmtId="177" fontId="4" fillId="2" borderId="1" xfId="1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179" fontId="4" fillId="5" borderId="1" xfId="2" applyNumberFormat="1" applyFont="1" applyFill="1" applyBorder="1">
      <alignment vertical="center"/>
    </xf>
    <xf numFmtId="0" fontId="4" fillId="5" borderId="22" xfId="0" applyFont="1" applyFill="1" applyBorder="1">
      <alignment vertical="center"/>
    </xf>
    <xf numFmtId="0" fontId="4" fillId="5" borderId="22" xfId="0" applyFont="1" applyFill="1" applyBorder="1" applyAlignment="1">
      <alignment horizontal="center" vertical="center"/>
    </xf>
    <xf numFmtId="38" fontId="4" fillId="5" borderId="22" xfId="2" applyFont="1" applyFill="1" applyBorder="1">
      <alignment vertical="center"/>
    </xf>
    <xf numFmtId="179" fontId="4" fillId="5" borderId="22" xfId="2" applyNumberFormat="1" applyFont="1" applyFill="1" applyBorder="1">
      <alignment vertical="center"/>
    </xf>
    <xf numFmtId="0" fontId="4" fillId="5" borderId="9" xfId="0" applyFont="1" applyFill="1" applyBorder="1">
      <alignment vertical="center"/>
    </xf>
    <xf numFmtId="38" fontId="4" fillId="5" borderId="9" xfId="2" applyFont="1" applyFill="1" applyBorder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38" fontId="4" fillId="2" borderId="11" xfId="2" applyFont="1" applyFill="1" applyBorder="1">
      <alignment vertical="center"/>
    </xf>
    <xf numFmtId="0" fontId="4" fillId="8" borderId="21" xfId="0" applyFont="1" applyFill="1" applyBorder="1">
      <alignment vertical="center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4" fillId="5" borderId="21" xfId="0" applyFont="1" applyFill="1" applyBorder="1">
      <alignment vertical="center"/>
    </xf>
    <xf numFmtId="0" fontId="4" fillId="5" borderId="11" xfId="0" applyFont="1" applyFill="1" applyBorder="1">
      <alignment vertical="center"/>
    </xf>
    <xf numFmtId="0" fontId="4" fillId="5" borderId="7" xfId="0" applyFont="1" applyFill="1" applyBorder="1">
      <alignment vertical="center"/>
    </xf>
    <xf numFmtId="180" fontId="4" fillId="5" borderId="1" xfId="2" applyNumberFormat="1" applyFont="1" applyFill="1" applyBorder="1">
      <alignment vertical="center"/>
    </xf>
    <xf numFmtId="180" fontId="4" fillId="5" borderId="22" xfId="2" applyNumberFormat="1" applyFont="1" applyFill="1" applyBorder="1">
      <alignment vertical="center"/>
    </xf>
    <xf numFmtId="180" fontId="4" fillId="2" borderId="9" xfId="2" applyNumberFormat="1" applyFont="1" applyFill="1" applyBorder="1">
      <alignment vertical="center"/>
    </xf>
    <xf numFmtId="177" fontId="4" fillId="2" borderId="21" xfId="1" applyNumberFormat="1" applyFont="1" applyFill="1" applyBorder="1" applyAlignment="1">
      <alignment horizontal="right" vertical="center"/>
    </xf>
    <xf numFmtId="180" fontId="4" fillId="2" borderId="8" xfId="2" applyNumberFormat="1" applyFont="1" applyFill="1" applyBorder="1">
      <alignment vertical="center"/>
    </xf>
    <xf numFmtId="0" fontId="10" fillId="5" borderId="21" xfId="0" applyFont="1" applyFill="1" applyBorder="1">
      <alignment vertical="center"/>
    </xf>
    <xf numFmtId="0" fontId="15" fillId="0" borderId="0" xfId="0" applyFont="1" applyAlignment="1">
      <alignment vertical="center" wrapText="1"/>
    </xf>
    <xf numFmtId="38" fontId="4" fillId="2" borderId="9" xfId="2" applyFont="1" applyFill="1" applyBorder="1" applyAlignment="1">
      <alignment vertical="center"/>
    </xf>
    <xf numFmtId="180" fontId="4" fillId="2" borderId="9" xfId="2" applyNumberFormat="1" applyFont="1" applyFill="1" applyBorder="1" applyAlignment="1">
      <alignment vertical="center"/>
    </xf>
    <xf numFmtId="0" fontId="7" fillId="2" borderId="23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180" fontId="4" fillId="10" borderId="9" xfId="2" applyNumberFormat="1" applyFont="1" applyFill="1" applyBorder="1">
      <alignment vertical="center"/>
    </xf>
    <xf numFmtId="180" fontId="4" fillId="11" borderId="9" xfId="2" applyNumberFormat="1" applyFont="1" applyFill="1" applyBorder="1">
      <alignment vertical="center"/>
    </xf>
    <xf numFmtId="0" fontId="17" fillId="0" borderId="0" xfId="0" applyFont="1">
      <alignment vertical="center"/>
    </xf>
    <xf numFmtId="0" fontId="7" fillId="2" borderId="26" xfId="0" applyFont="1" applyFill="1" applyBorder="1">
      <alignment vertical="center"/>
    </xf>
    <xf numFmtId="0" fontId="7" fillId="2" borderId="27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4" fillId="0" borderId="8" xfId="0" applyFont="1" applyBorder="1">
      <alignment vertical="center"/>
    </xf>
    <xf numFmtId="0" fontId="4" fillId="9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180" fontId="4" fillId="12" borderId="9" xfId="2" applyNumberFormat="1" applyFont="1" applyFill="1" applyBorder="1">
      <alignment vertical="center"/>
    </xf>
    <xf numFmtId="181" fontId="4" fillId="8" borderId="1" xfId="0" applyNumberFormat="1" applyFont="1" applyFill="1" applyBorder="1" applyAlignment="1">
      <alignment horizontal="center" vertical="center"/>
    </xf>
    <xf numFmtId="181" fontId="4" fillId="8" borderId="22" xfId="0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7" fillId="7" borderId="29" xfId="0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13" borderId="1" xfId="0" applyFont="1" applyFill="1" applyBorder="1" applyAlignment="1">
      <alignment horizontal="center" vertical="center"/>
    </xf>
    <xf numFmtId="182" fontId="19" fillId="0" borderId="1" xfId="0" applyNumberFormat="1" applyFont="1" applyBorder="1" applyAlignment="1">
      <alignment horizontal="right" vertical="center" indent="1"/>
    </xf>
    <xf numFmtId="182" fontId="19" fillId="13" borderId="1" xfId="0" applyNumberFormat="1" applyFont="1" applyFill="1" applyBorder="1" applyAlignment="1">
      <alignment horizontal="right" vertical="center" indent="1"/>
    </xf>
    <xf numFmtId="0" fontId="3" fillId="0" borderId="0" xfId="0" applyFont="1">
      <alignment vertical="center"/>
    </xf>
    <xf numFmtId="0" fontId="4" fillId="8" borderId="9" xfId="0" applyFont="1" applyFill="1" applyBorder="1">
      <alignment vertical="center"/>
    </xf>
    <xf numFmtId="0" fontId="4" fillId="8" borderId="1" xfId="0" applyFont="1" applyFill="1" applyBorder="1">
      <alignment vertical="center"/>
    </xf>
    <xf numFmtId="0" fontId="4" fillId="8" borderId="10" xfId="0" applyFont="1" applyFill="1" applyBorder="1">
      <alignment vertical="center"/>
    </xf>
    <xf numFmtId="0" fontId="4" fillId="5" borderId="7" xfId="0" applyFont="1" applyFill="1" applyBorder="1" applyAlignment="1">
      <alignment horizontal="center" vertical="center"/>
    </xf>
    <xf numFmtId="0" fontId="7" fillId="2" borderId="29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30" xfId="0" applyFont="1" applyFill="1" applyBorder="1">
      <alignment vertical="center"/>
    </xf>
    <xf numFmtId="0" fontId="4" fillId="8" borderId="30" xfId="0" applyFont="1" applyFill="1" applyBorder="1">
      <alignment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1" xfId="0" applyFont="1" applyFill="1" applyBorder="1" applyProtection="1">
      <alignment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81" fontId="4" fillId="8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Protection="1">
      <alignment vertical="center"/>
      <protection locked="0"/>
    </xf>
    <xf numFmtId="0" fontId="4" fillId="5" borderId="9" xfId="0" applyFont="1" applyFill="1" applyBorder="1" applyProtection="1">
      <alignment vertical="center"/>
      <protection locked="0"/>
    </xf>
    <xf numFmtId="0" fontId="4" fillId="5" borderId="22" xfId="0" applyFont="1" applyFill="1" applyBorder="1" applyProtection="1">
      <alignment vertical="center"/>
      <protection locked="0"/>
    </xf>
    <xf numFmtId="0" fontId="4" fillId="8" borderId="22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181" fontId="4" fillId="8" borderId="22" xfId="0" applyNumberFormat="1" applyFont="1" applyFill="1" applyBorder="1" applyAlignment="1" applyProtection="1">
      <alignment horizontal="center" vertical="center"/>
      <protection locked="0"/>
    </xf>
    <xf numFmtId="0" fontId="4" fillId="8" borderId="9" xfId="0" applyFont="1" applyFill="1" applyBorder="1" applyProtection="1">
      <alignment vertical="center"/>
      <protection locked="0"/>
    </xf>
    <xf numFmtId="0" fontId="4" fillId="8" borderId="1" xfId="0" applyFont="1" applyFill="1" applyBorder="1" applyProtection="1">
      <alignment vertical="center"/>
      <protection locked="0"/>
    </xf>
    <xf numFmtId="0" fontId="4" fillId="5" borderId="10" xfId="0" applyFont="1" applyFill="1" applyBorder="1" applyProtection="1">
      <alignment vertical="center"/>
      <protection locked="0"/>
    </xf>
    <xf numFmtId="0" fontId="4" fillId="8" borderId="10" xfId="0" applyFont="1" applyFill="1" applyBorder="1" applyProtection="1">
      <alignment vertical="center"/>
      <protection locked="0"/>
    </xf>
    <xf numFmtId="0" fontId="4" fillId="8" borderId="10" xfId="0" applyFont="1" applyFill="1" applyBorder="1" applyAlignment="1" applyProtection="1">
      <alignment horizontal="center" vertical="center"/>
      <protection locked="0"/>
    </xf>
    <xf numFmtId="179" fontId="4" fillId="8" borderId="1" xfId="2" applyNumberFormat="1" applyFont="1" applyFill="1" applyBorder="1" applyProtection="1">
      <alignment vertical="center"/>
      <protection locked="0"/>
    </xf>
    <xf numFmtId="179" fontId="4" fillId="8" borderId="22" xfId="2" applyNumberFormat="1" applyFont="1" applyFill="1" applyBorder="1" applyProtection="1">
      <alignment vertical="center"/>
      <protection locked="0"/>
    </xf>
    <xf numFmtId="38" fontId="4" fillId="8" borderId="1" xfId="2" applyFont="1" applyFill="1" applyBorder="1">
      <alignment vertical="center"/>
    </xf>
    <xf numFmtId="38" fontId="4" fillId="8" borderId="10" xfId="2" applyFont="1" applyFill="1" applyBorder="1">
      <alignment vertical="center"/>
    </xf>
    <xf numFmtId="38" fontId="4" fillId="0" borderId="1" xfId="2" applyFont="1" applyFill="1" applyBorder="1" applyProtection="1">
      <alignment vertical="center"/>
    </xf>
    <xf numFmtId="38" fontId="4" fillId="0" borderId="22" xfId="2" applyFont="1" applyFill="1" applyBorder="1" applyProtection="1">
      <alignment vertical="center"/>
    </xf>
    <xf numFmtId="38" fontId="4" fillId="0" borderId="1" xfId="2" applyFont="1" applyFill="1" applyBorder="1">
      <alignment vertical="center"/>
    </xf>
    <xf numFmtId="38" fontId="4" fillId="0" borderId="10" xfId="2" applyFont="1" applyFill="1" applyBorder="1">
      <alignment vertical="center"/>
    </xf>
    <xf numFmtId="38" fontId="4" fillId="0" borderId="9" xfId="2" applyFont="1" applyFill="1" applyBorder="1">
      <alignment vertical="center"/>
    </xf>
    <xf numFmtId="38" fontId="4" fillId="0" borderId="22" xfId="2" applyFont="1" applyFill="1" applyBorder="1">
      <alignment vertical="center"/>
    </xf>
    <xf numFmtId="38" fontId="4" fillId="0" borderId="30" xfId="2" applyFont="1" applyFill="1" applyBorder="1">
      <alignment vertical="center"/>
    </xf>
    <xf numFmtId="38" fontId="4" fillId="8" borderId="9" xfId="2" applyFont="1" applyFill="1" applyBorder="1">
      <alignment vertical="center"/>
    </xf>
    <xf numFmtId="38" fontId="4" fillId="8" borderId="30" xfId="2" applyFont="1" applyFill="1" applyBorder="1">
      <alignment vertical="center"/>
    </xf>
    <xf numFmtId="38" fontId="4" fillId="8" borderId="9" xfId="2" applyFont="1" applyFill="1" applyBorder="1" applyProtection="1">
      <alignment vertical="center"/>
      <protection locked="0"/>
    </xf>
    <xf numFmtId="38" fontId="4" fillId="8" borderId="1" xfId="2" applyFont="1" applyFill="1" applyBorder="1" applyProtection="1">
      <alignment vertical="center"/>
      <protection locked="0"/>
    </xf>
    <xf numFmtId="38" fontId="4" fillId="8" borderId="10" xfId="2" applyFont="1" applyFill="1" applyBorder="1" applyProtection="1">
      <alignment vertical="center"/>
      <protection locked="0"/>
    </xf>
    <xf numFmtId="0" fontId="22" fillId="2" borderId="1" xfId="0" applyFont="1" applyFill="1" applyBorder="1" applyAlignment="1">
      <alignment horizontal="center" vertical="center"/>
    </xf>
    <xf numFmtId="0" fontId="24" fillId="3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9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0" fontId="31" fillId="0" borderId="1" xfId="3" applyFont="1" applyBorder="1">
      <alignment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1" fillId="0" borderId="0" xfId="3" applyFont="1" applyBorder="1">
      <alignment vertical="center"/>
    </xf>
    <xf numFmtId="0" fontId="26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1" fillId="0" borderId="1" xfId="3" applyFill="1" applyBorder="1">
      <alignment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38" fontId="4" fillId="2" borderId="9" xfId="2" applyFont="1" applyFill="1" applyBorder="1" applyAlignment="1" applyProtection="1">
      <alignment vertical="center"/>
    </xf>
    <xf numFmtId="180" fontId="4" fillId="2" borderId="9" xfId="2" applyNumberFormat="1" applyFont="1" applyFill="1" applyBorder="1" applyAlignment="1" applyProtection="1">
      <alignment vertical="center"/>
    </xf>
    <xf numFmtId="1" fontId="4" fillId="0" borderId="0" xfId="0" applyNumberFormat="1" applyFont="1">
      <alignment vertical="center"/>
    </xf>
    <xf numFmtId="38" fontId="4" fillId="0" borderId="9" xfId="2" applyFont="1" applyFill="1" applyBorder="1" applyProtection="1">
      <alignment vertical="center"/>
    </xf>
    <xf numFmtId="38" fontId="4" fillId="0" borderId="10" xfId="2" applyFont="1" applyFill="1" applyBorder="1" applyProtection="1">
      <alignment vertical="center"/>
    </xf>
    <xf numFmtId="0" fontId="4" fillId="5" borderId="7" xfId="0" applyFont="1" applyFill="1" applyBorder="1" applyProtection="1">
      <alignment vertical="center"/>
      <protection locked="0"/>
    </xf>
    <xf numFmtId="0" fontId="4" fillId="5" borderId="11" xfId="0" applyFont="1" applyFill="1" applyBorder="1" applyProtection="1">
      <alignment vertical="center"/>
      <protection locked="0"/>
    </xf>
    <xf numFmtId="0" fontId="4" fillId="5" borderId="21" xfId="0" applyFont="1" applyFill="1" applyBorder="1" applyProtection="1">
      <alignment vertical="center"/>
      <protection locked="0"/>
    </xf>
    <xf numFmtId="180" fontId="4" fillId="8" borderId="1" xfId="2" applyNumberFormat="1" applyFont="1" applyFill="1" applyBorder="1" applyProtection="1">
      <alignment vertical="center"/>
      <protection locked="0"/>
    </xf>
    <xf numFmtId="180" fontId="4" fillId="8" borderId="22" xfId="2" applyNumberFormat="1" applyFont="1" applyFill="1" applyBorder="1" applyProtection="1">
      <alignment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181" fontId="4" fillId="8" borderId="10" xfId="0" applyNumberFormat="1" applyFont="1" applyFill="1" applyBorder="1" applyAlignment="1" applyProtection="1">
      <alignment horizontal="center" vertical="center"/>
      <protection locked="0"/>
    </xf>
    <xf numFmtId="180" fontId="4" fillId="8" borderId="10" xfId="2" applyNumberFormat="1" applyFont="1" applyFill="1" applyBorder="1" applyProtection="1">
      <alignment vertical="center"/>
      <protection locked="0"/>
    </xf>
    <xf numFmtId="179" fontId="4" fillId="8" borderId="10" xfId="2" applyNumberFormat="1" applyFont="1" applyFill="1" applyBorder="1" applyProtection="1">
      <alignment vertical="center"/>
      <protection locked="0"/>
    </xf>
    <xf numFmtId="0" fontId="37" fillId="0" borderId="0" xfId="0" applyFont="1">
      <alignment vertical="center"/>
    </xf>
    <xf numFmtId="0" fontId="27" fillId="14" borderId="1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25" fillId="2" borderId="1" xfId="0" applyFont="1" applyFill="1" applyBorder="1">
      <alignment vertical="center"/>
    </xf>
    <xf numFmtId="0" fontId="26" fillId="2" borderId="1" xfId="0" applyFont="1" applyFill="1" applyBorder="1" applyAlignment="1">
      <alignment horizontal="center" vertical="top"/>
    </xf>
    <xf numFmtId="0" fontId="26" fillId="2" borderId="1" xfId="0" applyFont="1" applyFill="1" applyBorder="1">
      <alignment vertical="center"/>
    </xf>
    <xf numFmtId="38" fontId="25" fillId="0" borderId="1" xfId="2" applyFont="1" applyBorder="1" applyAlignment="1"/>
    <xf numFmtId="0" fontId="25" fillId="9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14" borderId="11" xfId="0" applyFont="1" applyFill="1" applyBorder="1" applyAlignment="1">
      <alignment horizontal="center" vertical="center"/>
    </xf>
    <xf numFmtId="0" fontId="27" fillId="14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center" vertical="center"/>
      <protection locked="0"/>
    </xf>
    <xf numFmtId="0" fontId="6" fillId="7" borderId="31" xfId="0" applyFont="1" applyFill="1" applyBorder="1" applyAlignment="1" applyProtection="1">
      <alignment horizontal="center" vertical="center"/>
      <protection locked="0"/>
    </xf>
    <xf numFmtId="0" fontId="6" fillId="7" borderId="32" xfId="0" applyFont="1" applyFill="1" applyBorder="1" applyAlignment="1" applyProtection="1">
      <alignment horizontal="center" vertical="center"/>
      <protection locked="0"/>
    </xf>
    <xf numFmtId="0" fontId="6" fillId="7" borderId="33" xfId="0" applyFont="1" applyFill="1" applyBorder="1" applyAlignment="1" applyProtection="1">
      <alignment horizontal="center" vertical="center"/>
      <protection locked="0"/>
    </xf>
    <xf numFmtId="3" fontId="6" fillId="0" borderId="21" xfId="0" applyNumberFormat="1" applyFont="1" applyBorder="1" applyAlignment="1" applyProtection="1">
      <alignment horizontal="center" vertical="center"/>
      <protection locked="0"/>
    </xf>
    <xf numFmtId="3" fontId="6" fillId="12" borderId="21" xfId="0" applyNumberFormat="1" applyFont="1" applyFill="1" applyBorder="1" applyAlignment="1">
      <alignment horizontal="center" vertical="center"/>
    </xf>
    <xf numFmtId="3" fontId="6" fillId="10" borderId="21" xfId="0" applyNumberFormat="1" applyFont="1" applyFill="1" applyBorder="1" applyAlignment="1">
      <alignment horizontal="center" vertical="center"/>
    </xf>
    <xf numFmtId="3" fontId="6" fillId="11" borderId="21" xfId="0" applyNumberFormat="1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7" fillId="8" borderId="2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/>
    </xf>
  </cellXfs>
  <cellStyles count="4">
    <cellStyle name="パーセント" xfId="1" builtinId="5"/>
    <cellStyle name="ハイパーリンク" xfId="3" builtinId="8"/>
    <cellStyle name="桁区切り" xfId="2" builtinId="6"/>
    <cellStyle name="標準" xfId="0" builtinId="0"/>
  </cellStyles>
  <dxfs count="7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485CC7"/>
      <color rgb="FFB5B7D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microsoft.com/office/2022/10/relationships/richValueRel" Target="richData/richValueRel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4</xdr:row>
      <xdr:rowOff>171450</xdr:rowOff>
    </xdr:from>
    <xdr:to>
      <xdr:col>8</xdr:col>
      <xdr:colOff>200025</xdr:colOff>
      <xdr:row>6</xdr:row>
      <xdr:rowOff>438150</xdr:rowOff>
    </xdr:to>
    <xdr:sp macro="" textlink="">
      <xdr:nvSpPr>
        <xdr:cNvPr id="6" name="四角形: 角を丸くする 2">
          <a:extLst>
            <a:ext uri="{FF2B5EF4-FFF2-40B4-BE49-F238E27FC236}">
              <a16:creationId xmlns:a16="http://schemas.microsoft.com/office/drawing/2014/main" id="{88F590EF-5FD2-411F-A291-4034624CD284}"/>
            </a:ext>
          </a:extLst>
        </xdr:cNvPr>
        <xdr:cNvSpPr/>
      </xdr:nvSpPr>
      <xdr:spPr>
        <a:xfrm>
          <a:off x="8267700" y="1847850"/>
          <a:ext cx="5153025" cy="1409700"/>
        </a:xfrm>
        <a:prstGeom prst="roundRect">
          <a:avLst/>
        </a:prstGeom>
        <a:solidFill>
          <a:srgbClr val="FFFF00"/>
        </a:solidFill>
        <a:ln w="38100">
          <a:solidFill>
            <a:srgbClr val="485CC7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・科目ごとの活動実績額は別紙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－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から反映されます。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・科目ごとの計画額は、提出済みの計画書シートから引用しています。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本シートは、操作・作業不要です！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csad.sharepoint.com/Users/JPC89/Desktop/&#12304;&#27096;&#24335;4&#12305;&#20196;&#21644;3&#24180;&#24230;&#35036;&#21161;&#20107;&#26989;&#23436;&#20102;&#22577;&#21578;&#26360;_&#31478;&#25216;&#21147;ver.01.2_&#12497;&#12521;&#20197;&#228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csad.sharepoint.com/FILESERVER2019/data/Users/JPC89/Desktop/&#12304;&#27096;&#24335;4&#12305;&#21161;&#25104;&#20107;&#26989;&#23436;&#20102;&#22577;&#21578;&#31934;&#31639;&#38989;&#35519;&#26360;&#31561;_&#21454;&#20837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技団体一覧"/>
      <sheetName val="【様式4・表紙】参加者名簿"/>
      <sheetName val="別紙1_出欠表"/>
      <sheetName val="出欠表 (記入例)"/>
      <sheetName val="別紙2_支出額内訳計算書（旅費・謝金）"/>
      <sheetName val="★別紙3_収支簿"/>
      <sheetName val="収支簿(記入例)"/>
      <sheetName val="【削除入力禁止】収支簿データ"/>
      <sheetName val="別紙4-1_収支計算書（本事業用）"/>
      <sheetName val="別紙4-2_収支計算書（感染症対策事業用）"/>
      <sheetName val="別紙5_領収書貼付台紙"/>
      <sheetName val="【補助資料】リモート事業参加者画像"/>
      <sheetName val="【別紙6-1】実施報告書(合宿) "/>
      <sheetName val="【別紙6-2】実施報告書(国際大会)"/>
      <sheetName val="【別紙6-3】実施報告書(コーチ) "/>
      <sheetName val="【別紙6-4】実施報告書(会議・視察)"/>
      <sheetName val="【別紙6-5】実施報告書(新しい生活様式)"/>
      <sheetName val="【別紙7】医・科学・情報サポート報告書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</sheetNames>
    <sheetDataSet>
      <sheetData sheetId="0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901D5-AB52-41FE-83A1-565F34436D4C}">
  <sheetPr>
    <tabColor rgb="FFFFC000"/>
  </sheetPr>
  <dimension ref="B2:P45"/>
  <sheetViews>
    <sheetView tabSelected="1" zoomScale="85" zoomScaleNormal="85" workbookViewId="0">
      <selection activeCell="F6" sqref="F6"/>
    </sheetView>
  </sheetViews>
  <sheetFormatPr defaultRowHeight="18"/>
  <cols>
    <col min="3" max="3" width="20.33203125" customWidth="1"/>
    <col min="4" max="4" width="4.83203125" customWidth="1"/>
    <col min="5" max="5" width="36.75" customWidth="1"/>
    <col min="6" max="6" width="48.5" customWidth="1"/>
  </cols>
  <sheetData>
    <row r="2" spans="2:16" ht="50.15" customHeight="1">
      <c r="B2" s="87" t="e" vm="1">
        <v>#VALUE!</v>
      </c>
      <c r="C2" s="148" t="s">
        <v>0</v>
      </c>
      <c r="D2" s="148"/>
      <c r="E2" s="148"/>
      <c r="F2" s="148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2:16">
      <c r="C3" s="149"/>
      <c r="D3" s="149"/>
      <c r="E3" s="149"/>
      <c r="F3" s="149"/>
    </row>
    <row r="4" spans="2:16">
      <c r="C4" s="150" t="s">
        <v>1</v>
      </c>
      <c r="D4" s="149"/>
      <c r="E4" s="149"/>
      <c r="F4" s="149"/>
    </row>
    <row r="5" spans="2:16">
      <c r="C5" s="150" t="s">
        <v>2</v>
      </c>
      <c r="D5" s="149"/>
      <c r="E5" s="149"/>
      <c r="F5" s="149"/>
    </row>
    <row r="6" spans="2:16" ht="30" customHeight="1">
      <c r="C6" s="195"/>
      <c r="D6" s="196"/>
      <c r="E6" s="183" t="s">
        <v>3</v>
      </c>
      <c r="F6" s="183" t="s">
        <v>4</v>
      </c>
    </row>
    <row r="7" spans="2:16">
      <c r="C7" s="194" t="s">
        <v>5</v>
      </c>
      <c r="D7" s="151" t="s">
        <v>6</v>
      </c>
      <c r="E7" s="152" t="s">
        <v>7</v>
      </c>
      <c r="F7" s="165" t="s">
        <v>8</v>
      </c>
    </row>
    <row r="8" spans="2:16">
      <c r="C8" s="194"/>
      <c r="D8" s="151">
        <v>2</v>
      </c>
      <c r="E8" s="152" t="s">
        <v>9</v>
      </c>
      <c r="F8" s="165" t="s">
        <v>10</v>
      </c>
    </row>
    <row r="9" spans="2:16">
      <c r="C9" s="193" t="s">
        <v>11</v>
      </c>
      <c r="D9" s="151" t="s">
        <v>12</v>
      </c>
      <c r="E9" s="151" t="s">
        <v>13</v>
      </c>
      <c r="F9" s="153" t="s">
        <v>14</v>
      </c>
    </row>
    <row r="10" spans="2:16">
      <c r="C10" s="193"/>
      <c r="D10" s="151"/>
      <c r="E10" s="151" t="s">
        <v>15</v>
      </c>
      <c r="F10" s="153" t="s">
        <v>16</v>
      </c>
    </row>
    <row r="11" spans="2:16">
      <c r="C11" s="193"/>
      <c r="D11" s="151"/>
      <c r="E11" s="151" t="s">
        <v>17</v>
      </c>
      <c r="F11" s="165" t="s">
        <v>18</v>
      </c>
    </row>
    <row r="12" spans="2:16">
      <c r="C12" s="193"/>
      <c r="D12" s="151"/>
      <c r="E12" s="151" t="s">
        <v>19</v>
      </c>
      <c r="F12" s="165" t="s">
        <v>20</v>
      </c>
    </row>
    <row r="13" spans="2:16">
      <c r="C13" s="154"/>
      <c r="D13" s="155"/>
      <c r="E13" s="155"/>
      <c r="F13" s="156"/>
    </row>
    <row r="14" spans="2:16">
      <c r="C14" s="157" t="s">
        <v>21</v>
      </c>
      <c r="D14" s="155"/>
      <c r="E14" s="155"/>
      <c r="F14" s="156"/>
    </row>
    <row r="15" spans="2:16">
      <c r="C15" s="158" t="s">
        <v>22</v>
      </c>
      <c r="D15" s="155"/>
      <c r="E15" s="155"/>
      <c r="F15" s="156"/>
    </row>
    <row r="16" spans="2:16">
      <c r="C16" s="158" t="s">
        <v>212</v>
      </c>
      <c r="D16" s="155"/>
      <c r="E16" s="155"/>
      <c r="F16" s="156"/>
    </row>
    <row r="17" spans="3:6">
      <c r="C17" s="149"/>
      <c r="D17" s="149"/>
      <c r="E17" s="149"/>
      <c r="F17" s="149"/>
    </row>
    <row r="18" spans="3:6">
      <c r="C18" s="150" t="s">
        <v>23</v>
      </c>
      <c r="D18" s="149"/>
      <c r="E18" s="149"/>
      <c r="F18" s="149"/>
    </row>
    <row r="19" spans="3:6">
      <c r="C19" s="149" t="s">
        <v>24</v>
      </c>
      <c r="D19" s="149"/>
      <c r="E19" s="149"/>
      <c r="F19" s="149"/>
    </row>
    <row r="20" spans="3:6">
      <c r="C20" s="149" t="s">
        <v>25</v>
      </c>
      <c r="D20" s="149"/>
      <c r="E20" s="149"/>
      <c r="F20" s="149"/>
    </row>
    <row r="21" spans="3:6">
      <c r="C21" s="149" t="s">
        <v>26</v>
      </c>
      <c r="D21" s="149"/>
      <c r="E21" s="149"/>
      <c r="F21" s="149"/>
    </row>
    <row r="22" spans="3:6">
      <c r="C22" s="149" t="s">
        <v>27</v>
      </c>
      <c r="D22" s="149"/>
      <c r="E22" s="149"/>
      <c r="F22" s="149"/>
    </row>
    <row r="23" spans="3:6">
      <c r="C23" s="149" t="s">
        <v>28</v>
      </c>
      <c r="D23" s="149"/>
      <c r="E23" s="149"/>
      <c r="F23" s="149"/>
    </row>
    <row r="24" spans="3:6">
      <c r="C24" s="149" t="s">
        <v>29</v>
      </c>
      <c r="D24" s="149"/>
      <c r="E24" s="149"/>
      <c r="F24" s="149"/>
    </row>
    <row r="25" spans="3:6">
      <c r="C25" s="149" t="s">
        <v>30</v>
      </c>
      <c r="D25" s="149"/>
      <c r="E25" s="149"/>
      <c r="F25" s="149"/>
    </row>
    <row r="26" spans="3:6">
      <c r="C26" s="149"/>
      <c r="D26" s="149"/>
      <c r="E26" s="149"/>
      <c r="F26" s="149"/>
    </row>
    <row r="27" spans="3:6">
      <c r="C27" s="150" t="s">
        <v>31</v>
      </c>
      <c r="D27" s="150"/>
      <c r="E27" s="149"/>
      <c r="F27" s="149"/>
    </row>
    <row r="28" spans="3:6" ht="30" customHeight="1">
      <c r="C28" s="159"/>
      <c r="D28" s="159"/>
      <c r="E28" s="160" t="s">
        <v>32</v>
      </c>
      <c r="F28" s="160" t="s">
        <v>33</v>
      </c>
    </row>
    <row r="29" spans="3:6">
      <c r="C29" s="190" t="s">
        <v>34</v>
      </c>
      <c r="D29" s="161">
        <v>1</v>
      </c>
      <c r="E29" s="161" t="s">
        <v>35</v>
      </c>
      <c r="F29" s="161" t="s">
        <v>36</v>
      </c>
    </row>
    <row r="30" spans="3:6">
      <c r="C30" s="190"/>
      <c r="D30" s="161">
        <v>2</v>
      </c>
      <c r="E30" s="161" t="s">
        <v>37</v>
      </c>
      <c r="F30" s="161" t="s">
        <v>38</v>
      </c>
    </row>
    <row r="31" spans="3:6">
      <c r="C31" s="190"/>
      <c r="D31" s="161">
        <v>3</v>
      </c>
      <c r="E31" s="161" t="s">
        <v>39</v>
      </c>
      <c r="F31" s="161" t="s">
        <v>40</v>
      </c>
    </row>
    <row r="32" spans="3:6">
      <c r="C32" s="190"/>
      <c r="D32" s="161">
        <v>4</v>
      </c>
      <c r="E32" s="161" t="s">
        <v>41</v>
      </c>
      <c r="F32" s="161" t="s">
        <v>42</v>
      </c>
    </row>
    <row r="33" spans="3:6">
      <c r="C33" s="190"/>
      <c r="D33" s="161">
        <v>5</v>
      </c>
      <c r="E33" s="161" t="s">
        <v>43</v>
      </c>
      <c r="F33" s="161" t="s">
        <v>44</v>
      </c>
    </row>
    <row r="34" spans="3:6">
      <c r="C34" s="190"/>
      <c r="D34" s="161">
        <v>6</v>
      </c>
      <c r="E34" s="161" t="s">
        <v>45</v>
      </c>
      <c r="F34" s="161" t="s">
        <v>46</v>
      </c>
    </row>
    <row r="35" spans="3:6">
      <c r="C35" s="190"/>
      <c r="D35" s="161">
        <v>7</v>
      </c>
      <c r="E35" s="161" t="s">
        <v>47</v>
      </c>
      <c r="F35" s="161" t="s">
        <v>48</v>
      </c>
    </row>
    <row r="36" spans="3:6">
      <c r="C36" s="190"/>
      <c r="D36" s="161">
        <v>8</v>
      </c>
      <c r="E36" s="161" t="s">
        <v>49</v>
      </c>
      <c r="F36" s="161" t="s">
        <v>50</v>
      </c>
    </row>
    <row r="37" spans="3:6">
      <c r="C37" s="190"/>
      <c r="D37" s="161">
        <v>9</v>
      </c>
      <c r="E37" s="161" t="s">
        <v>51</v>
      </c>
      <c r="F37" s="161" t="s">
        <v>52</v>
      </c>
    </row>
    <row r="38" spans="3:6">
      <c r="C38" s="190"/>
      <c r="D38" s="161">
        <v>10</v>
      </c>
      <c r="E38" s="161" t="s">
        <v>53</v>
      </c>
      <c r="F38" s="161" t="s">
        <v>54</v>
      </c>
    </row>
    <row r="39" spans="3:6">
      <c r="C39" s="190"/>
      <c r="D39" s="161">
        <v>11</v>
      </c>
      <c r="E39" s="161" t="s">
        <v>55</v>
      </c>
      <c r="F39" s="161" t="s">
        <v>56</v>
      </c>
    </row>
    <row r="40" spans="3:6">
      <c r="C40" s="190"/>
      <c r="D40" s="161">
        <v>12</v>
      </c>
      <c r="E40" s="161" t="s">
        <v>57</v>
      </c>
      <c r="F40" s="161"/>
    </row>
    <row r="41" spans="3:6">
      <c r="C41" s="191" t="s">
        <v>58</v>
      </c>
      <c r="D41" s="162">
        <v>1</v>
      </c>
      <c r="E41" s="162" t="s">
        <v>59</v>
      </c>
      <c r="F41" s="162" t="s">
        <v>60</v>
      </c>
    </row>
    <row r="42" spans="3:6">
      <c r="C42" s="191"/>
      <c r="D42" s="161">
        <v>2</v>
      </c>
      <c r="E42" s="161" t="s">
        <v>61</v>
      </c>
      <c r="F42" s="161" t="s">
        <v>62</v>
      </c>
    </row>
    <row r="43" spans="3:6">
      <c r="C43" s="191"/>
      <c r="D43" s="161">
        <v>3</v>
      </c>
      <c r="E43" s="161" t="s">
        <v>63</v>
      </c>
      <c r="F43" s="161" t="s">
        <v>64</v>
      </c>
    </row>
    <row r="44" spans="3:6">
      <c r="C44" s="191"/>
      <c r="D44" s="161">
        <v>4</v>
      </c>
      <c r="E44" s="161" t="s">
        <v>65</v>
      </c>
      <c r="F44" s="161" t="s">
        <v>66</v>
      </c>
    </row>
    <row r="45" spans="3:6">
      <c r="C45" s="192"/>
      <c r="D45" s="161">
        <v>5</v>
      </c>
      <c r="E45" s="163" t="s">
        <v>57</v>
      </c>
      <c r="F45" s="164"/>
    </row>
  </sheetData>
  <mergeCells count="5">
    <mergeCell ref="C29:C40"/>
    <mergeCell ref="C41:C45"/>
    <mergeCell ref="C9:C12"/>
    <mergeCell ref="C7:C8"/>
    <mergeCell ref="C6:D6"/>
  </mergeCells>
  <phoneticPr fontId="1"/>
  <hyperlinks>
    <hyperlink ref="F9" location="'1-2.予算計画書_総括'!A1" display="予算計画書_総括" xr:uid="{5901C650-47F6-423C-ACB0-57EC7F1D6478}"/>
    <hyperlink ref="F10" location="上限見積額!A1" display="上限見積額" xr:uid="{435A4FD2-E0AD-46ED-BB40-0D73BA073B4D}"/>
    <hyperlink ref="F7" location="'1-1.予算計画書'!A1" display="予算計画書" xr:uid="{E1F70EA7-3790-4E78-B051-645722FD896B}"/>
    <hyperlink ref="F8" location="収支概要!A1" display="収支概要" xr:uid="{8888CDEE-1B8B-46B1-B8D4-23B9597261B4}"/>
    <hyperlink ref="F11" location="【例】予算計画書!A1" display="【例】予算計画書" xr:uid="{49EC2ABD-E5CD-457F-A9C0-F2F67B4BFC2B}"/>
    <hyperlink ref="F12" location="【例】収支概要!A1" display="【例】収支概要" xr:uid="{59EA54CE-EDF4-4AB1-AB5B-6C7E3069151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E8CD-2A36-4F84-AD37-567DCA3E1169}">
  <sheetPr>
    <tabColor rgb="FFC00000"/>
    <pageSetUpPr fitToPage="1"/>
  </sheetPr>
  <dimension ref="A2:BF82"/>
  <sheetViews>
    <sheetView zoomScale="64" zoomScaleNormal="55" workbookViewId="0">
      <selection activeCell="D21" sqref="D21"/>
    </sheetView>
  </sheetViews>
  <sheetFormatPr defaultColWidth="8.58203125" defaultRowHeight="15.75" customHeight="1" outlineLevelRow="1"/>
  <cols>
    <col min="1" max="1" width="16" style="3" customWidth="1"/>
    <col min="2" max="3" width="25.25" style="3" customWidth="1"/>
    <col min="4" max="4" width="5.58203125" style="3" customWidth="1"/>
    <col min="5" max="5" width="9.08203125" style="3" customWidth="1"/>
    <col min="6" max="6" width="4.75" style="3" customWidth="1"/>
    <col min="7" max="7" width="5.58203125" style="3" customWidth="1"/>
    <col min="8" max="8" width="9.08203125" style="3" customWidth="1"/>
    <col min="9" max="9" width="4.75" style="3" customWidth="1"/>
    <col min="10" max="10" width="5.58203125" style="3" customWidth="1"/>
    <col min="11" max="11" width="9.08203125" style="3" customWidth="1"/>
    <col min="12" max="12" width="4.75" style="3" customWidth="1"/>
    <col min="13" max="13" width="5.58203125" style="3" customWidth="1"/>
    <col min="14" max="14" width="9.08203125" style="3" customWidth="1"/>
    <col min="15" max="15" width="4.75" style="3" customWidth="1"/>
    <col min="16" max="16" width="12.25" style="3" customWidth="1"/>
    <col min="17" max="17" width="4.75" style="3" customWidth="1"/>
    <col min="18" max="19" width="15.58203125" style="3" customWidth="1"/>
    <col min="20" max="20" width="8.58203125" style="3"/>
    <col min="21" max="21" width="25.5" style="3" customWidth="1"/>
    <col min="22" max="22" width="23.83203125" style="3" customWidth="1"/>
    <col min="23" max="23" width="5.58203125" style="3" customWidth="1"/>
    <col min="24" max="24" width="9.08203125" style="3" customWidth="1"/>
    <col min="25" max="25" width="4.75" style="3" customWidth="1"/>
    <col min="26" max="26" width="5.58203125" style="3" customWidth="1"/>
    <col min="27" max="27" width="9.08203125" style="3" customWidth="1"/>
    <col min="28" max="28" width="4.75" style="3" customWidth="1"/>
    <col min="29" max="29" width="5.58203125" style="3" customWidth="1"/>
    <col min="30" max="30" width="9.08203125" style="3" customWidth="1"/>
    <col min="31" max="31" width="5" style="3" customWidth="1"/>
    <col min="32" max="32" width="5.58203125" style="3" customWidth="1"/>
    <col min="33" max="33" width="9.08203125" style="3" customWidth="1"/>
    <col min="34" max="34" width="5" style="3" customWidth="1"/>
    <col min="35" max="35" width="12.25" style="3" customWidth="1"/>
    <col min="36" max="36" width="5" style="3" customWidth="1"/>
    <col min="37" max="38" width="15.58203125" style="3" customWidth="1"/>
    <col min="39" max="39" width="8.58203125" style="3"/>
    <col min="40" max="40" width="23.58203125" style="3" customWidth="1"/>
    <col min="41" max="41" width="24.75" style="3" customWidth="1"/>
    <col min="42" max="42" width="5.58203125" style="3" customWidth="1"/>
    <col min="43" max="43" width="9.08203125" style="3" customWidth="1"/>
    <col min="44" max="44" width="6.25" style="3" customWidth="1"/>
    <col min="45" max="45" width="5.58203125" style="3" customWidth="1"/>
    <col min="46" max="46" width="9.08203125" style="3" customWidth="1"/>
    <col min="47" max="47" width="6.25" style="3" customWidth="1"/>
    <col min="48" max="48" width="5.58203125" style="3" customWidth="1"/>
    <col min="49" max="49" width="9.08203125" style="3" customWidth="1"/>
    <col min="50" max="50" width="6.25" style="3" customWidth="1"/>
    <col min="51" max="51" width="5.58203125" style="3" customWidth="1"/>
    <col min="52" max="52" width="9.08203125" style="3" customWidth="1"/>
    <col min="53" max="53" width="6.25" style="3" customWidth="1"/>
    <col min="54" max="54" width="12.25" style="3" customWidth="1"/>
    <col min="55" max="55" width="6.25" style="3" customWidth="1"/>
    <col min="56" max="57" width="15.58203125" style="3" customWidth="1"/>
    <col min="58" max="16384" width="8.58203125" style="3"/>
  </cols>
  <sheetData>
    <row r="2" spans="1:58" ht="50.15" customHeight="1">
      <c r="A2" s="87" t="e" vm="1">
        <v>#VALUE!</v>
      </c>
      <c r="B2" s="148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ht="15.75" customHeight="1">
      <c r="P3" s="14" t="s">
        <v>68</v>
      </c>
      <c r="Q3" s="93" t="s">
        <v>69</v>
      </c>
      <c r="R3" s="220" t="s">
        <v>70</v>
      </c>
      <c r="S3" s="220"/>
    </row>
    <row r="4" spans="1:58" ht="15.75" customHeight="1">
      <c r="P4" s="14" t="s">
        <v>71</v>
      </c>
      <c r="Q4" s="93" t="s">
        <v>69</v>
      </c>
      <c r="R4" s="220"/>
      <c r="S4" s="220"/>
    </row>
    <row r="5" spans="1:58" ht="22">
      <c r="B5" s="4" t="s">
        <v>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5"/>
      <c r="V5" s="5"/>
      <c r="W5" s="5"/>
      <c r="X5" s="5"/>
      <c r="Y5" s="5"/>
      <c r="Z5" s="5"/>
      <c r="AA5" s="5"/>
      <c r="AB5" s="5"/>
      <c r="AC5" s="5"/>
    </row>
    <row r="6" spans="1:58" ht="19.5" customHeight="1">
      <c r="B6" s="50" t="s">
        <v>73</v>
      </c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U6" s="6" t="s">
        <v>74</v>
      </c>
      <c r="V6" s="217" t="s">
        <v>75</v>
      </c>
      <c r="W6" s="217"/>
      <c r="X6" s="217"/>
      <c r="Y6" s="217"/>
      <c r="Z6" s="217"/>
      <c r="AA6" s="217"/>
      <c r="AB6" s="217"/>
      <c r="AC6" s="217"/>
      <c r="AD6" s="67"/>
      <c r="AE6" s="67"/>
    </row>
    <row r="7" spans="1:58" ht="19.5">
      <c r="B7" s="50" t="s">
        <v>76</v>
      </c>
      <c r="C7" s="222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4"/>
      <c r="U7" s="7"/>
      <c r="V7" s="217"/>
      <c r="W7" s="217"/>
      <c r="X7" s="217"/>
      <c r="Y7" s="217"/>
      <c r="Z7" s="217"/>
      <c r="AA7" s="217"/>
      <c r="AB7" s="217"/>
      <c r="AC7" s="217"/>
      <c r="AD7" s="67"/>
      <c r="AE7" s="67"/>
    </row>
    <row r="8" spans="1:58" ht="19.5">
      <c r="B8" s="48" t="s">
        <v>77</v>
      </c>
      <c r="C8" s="225" t="s">
        <v>78</v>
      </c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U8" s="8"/>
      <c r="V8" s="217"/>
      <c r="W8" s="217"/>
      <c r="X8" s="217"/>
      <c r="Y8" s="217"/>
      <c r="Z8" s="217"/>
      <c r="AA8" s="217"/>
      <c r="AB8" s="217"/>
      <c r="AC8" s="217"/>
      <c r="AD8" s="67"/>
      <c r="AE8" s="67"/>
    </row>
    <row r="9" spans="1:58" ht="19.5" customHeight="1">
      <c r="B9" s="49">
        <v>2027</v>
      </c>
      <c r="C9" s="226">
        <f>S61</f>
        <v>0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U9" s="68" t="s">
        <v>79</v>
      </c>
      <c r="V9" s="218" t="s">
        <v>80</v>
      </c>
      <c r="W9" s="218"/>
      <c r="X9" s="218"/>
      <c r="Y9" s="218"/>
      <c r="Z9" s="218"/>
      <c r="AA9" s="218"/>
      <c r="AB9" s="218"/>
      <c r="AC9" s="218"/>
      <c r="AD9" s="79"/>
      <c r="AE9" s="79"/>
    </row>
    <row r="10" spans="1:58" ht="19.5">
      <c r="B10" s="49">
        <v>2028</v>
      </c>
      <c r="C10" s="227">
        <f>AL61</f>
        <v>0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U10" s="69"/>
      <c r="V10" s="218"/>
      <c r="W10" s="218"/>
      <c r="X10" s="218"/>
      <c r="Y10" s="218"/>
      <c r="Z10" s="218"/>
      <c r="AA10" s="218"/>
      <c r="AB10" s="218"/>
      <c r="AC10" s="218"/>
      <c r="AD10" s="79"/>
      <c r="AE10" s="79"/>
    </row>
    <row r="11" spans="1:58" ht="22">
      <c r="B11" s="49">
        <v>2029</v>
      </c>
      <c r="C11" s="228">
        <f>BE61</f>
        <v>0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U11" s="9" t="s">
        <v>81</v>
      </c>
      <c r="V11" s="9"/>
      <c r="W11" s="9"/>
      <c r="X11" s="9"/>
      <c r="Y11" s="9"/>
      <c r="Z11" s="9"/>
      <c r="AA11" s="9"/>
      <c r="AB11" s="9"/>
      <c r="AC11" s="9"/>
      <c r="AD11" s="10"/>
      <c r="AE11" s="10"/>
      <c r="AF11" s="10"/>
      <c r="AG11" s="10"/>
      <c r="AH11" s="10"/>
      <c r="AI11" s="10"/>
      <c r="AJ11" s="10"/>
      <c r="AM11" s="11"/>
    </row>
    <row r="12" spans="1:58" ht="19.5">
      <c r="B12" s="50" t="s">
        <v>82</v>
      </c>
      <c r="C12" s="216" t="s">
        <v>83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U12" s="78"/>
      <c r="V12" s="66"/>
      <c r="W12" s="13" t="s">
        <v>84</v>
      </c>
      <c r="X12" s="69"/>
      <c r="Y12" s="69"/>
      <c r="Z12" s="219" t="s">
        <v>85</v>
      </c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8" ht="16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U13" s="216" t="s">
        <v>86</v>
      </c>
      <c r="V13" s="216"/>
      <c r="W13" s="13" t="s">
        <v>87</v>
      </c>
      <c r="Z13" s="219" t="s">
        <v>88</v>
      </c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</row>
    <row r="14" spans="1:58" ht="22">
      <c r="B14" s="4" t="s">
        <v>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4" t="s">
        <v>90</v>
      </c>
      <c r="S14" s="47" t="str">
        <f>C12</f>
        <v>JPY　円</v>
      </c>
      <c r="U14" s="4" t="s">
        <v>91</v>
      </c>
      <c r="V14" s="4"/>
      <c r="W14" s="4"/>
      <c r="X14" s="4"/>
      <c r="Y14" s="4"/>
      <c r="Z14" s="4"/>
      <c r="AA14" s="4"/>
      <c r="AB14" s="4"/>
      <c r="AC14" s="4"/>
      <c r="AK14" s="14" t="s">
        <v>90</v>
      </c>
      <c r="AL14" s="47" t="str">
        <f>C12</f>
        <v>JPY　円</v>
      </c>
      <c r="AN14" s="4" t="s">
        <v>92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4" t="s">
        <v>90</v>
      </c>
      <c r="BE14" s="47" t="str">
        <f>C12</f>
        <v>JPY　円</v>
      </c>
    </row>
    <row r="15" spans="1:58" ht="18.75" customHeight="1">
      <c r="B15" s="197" t="s">
        <v>93</v>
      </c>
      <c r="C15" s="197" t="s">
        <v>94</v>
      </c>
      <c r="D15" s="213" t="s">
        <v>95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S15" s="211" t="s">
        <v>96</v>
      </c>
      <c r="U15" s="197" t="s">
        <v>93</v>
      </c>
      <c r="V15" s="197" t="s">
        <v>94</v>
      </c>
      <c r="W15" s="213" t="s">
        <v>95</v>
      </c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5"/>
      <c r="AL15" s="211" t="s">
        <v>96</v>
      </c>
      <c r="AN15" s="197" t="s">
        <v>93</v>
      </c>
      <c r="AO15" s="197" t="s">
        <v>94</v>
      </c>
      <c r="AP15" s="213" t="s">
        <v>95</v>
      </c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5"/>
      <c r="BE15" s="211" t="s">
        <v>96</v>
      </c>
    </row>
    <row r="16" spans="1:58" ht="23.25" customHeight="1">
      <c r="B16" s="198"/>
      <c r="C16" s="198"/>
      <c r="D16" s="52" t="s">
        <v>97</v>
      </c>
      <c r="E16" s="53" t="s">
        <v>98</v>
      </c>
      <c r="F16" s="53"/>
      <c r="G16" s="53" t="s">
        <v>97</v>
      </c>
      <c r="H16" s="53" t="s">
        <v>98</v>
      </c>
      <c r="I16" s="53"/>
      <c r="J16" s="53" t="s">
        <v>97</v>
      </c>
      <c r="K16" s="53" t="s">
        <v>98</v>
      </c>
      <c r="L16" s="53"/>
      <c r="M16" s="53" t="s">
        <v>97</v>
      </c>
      <c r="N16" s="53" t="s">
        <v>98</v>
      </c>
      <c r="O16" s="53"/>
      <c r="P16" s="53" t="s">
        <v>99</v>
      </c>
      <c r="Q16" s="54"/>
      <c r="R16" s="55" t="s">
        <v>100</v>
      </c>
      <c r="S16" s="212"/>
      <c r="U16" s="198"/>
      <c r="V16" s="198"/>
      <c r="W16" s="52" t="s">
        <v>97</v>
      </c>
      <c r="X16" s="53" t="s">
        <v>98</v>
      </c>
      <c r="Y16" s="53"/>
      <c r="Z16" s="53" t="s">
        <v>97</v>
      </c>
      <c r="AA16" s="53" t="s">
        <v>98</v>
      </c>
      <c r="AB16" s="53"/>
      <c r="AC16" s="53" t="s">
        <v>97</v>
      </c>
      <c r="AD16" s="53" t="s">
        <v>98</v>
      </c>
      <c r="AE16" s="53"/>
      <c r="AF16" s="53" t="s">
        <v>97</v>
      </c>
      <c r="AG16" s="53" t="s">
        <v>98</v>
      </c>
      <c r="AH16" s="53"/>
      <c r="AI16" s="53" t="s">
        <v>99</v>
      </c>
      <c r="AJ16" s="54"/>
      <c r="AK16" s="55" t="s">
        <v>100</v>
      </c>
      <c r="AL16" s="212"/>
      <c r="AN16" s="198"/>
      <c r="AO16" s="198"/>
      <c r="AP16" s="52" t="s">
        <v>97</v>
      </c>
      <c r="AQ16" s="53" t="s">
        <v>98</v>
      </c>
      <c r="AR16" s="53"/>
      <c r="AS16" s="53" t="s">
        <v>97</v>
      </c>
      <c r="AT16" s="53" t="s">
        <v>98</v>
      </c>
      <c r="AU16" s="53"/>
      <c r="AV16" s="53" t="s">
        <v>97</v>
      </c>
      <c r="AW16" s="53" t="s">
        <v>98</v>
      </c>
      <c r="AX16" s="53"/>
      <c r="AY16" s="53" t="s">
        <v>97</v>
      </c>
      <c r="AZ16" s="53" t="s">
        <v>98</v>
      </c>
      <c r="BA16" s="53"/>
      <c r="BB16" s="53" t="s">
        <v>99</v>
      </c>
      <c r="BC16" s="54"/>
      <c r="BD16" s="55" t="s">
        <v>100</v>
      </c>
      <c r="BE16" s="212"/>
    </row>
    <row r="17" spans="2:57" ht="15">
      <c r="B17" s="116"/>
      <c r="C17" s="116"/>
      <c r="D17" s="117"/>
      <c r="E17" s="118"/>
      <c r="F17" s="166" t="s">
        <v>101</v>
      </c>
      <c r="G17" s="117"/>
      <c r="H17" s="118"/>
      <c r="I17" s="166" t="s">
        <v>102</v>
      </c>
      <c r="J17" s="117"/>
      <c r="K17" s="118"/>
      <c r="L17" s="166" t="s">
        <v>102</v>
      </c>
      <c r="M17" s="117"/>
      <c r="N17" s="118"/>
      <c r="O17" s="166" t="s">
        <v>102</v>
      </c>
      <c r="P17" s="119"/>
      <c r="Q17" s="166" t="s">
        <v>103</v>
      </c>
      <c r="R17" s="135">
        <f>D17*G17*J17*M17*P17</f>
        <v>0</v>
      </c>
      <c r="S17" s="131"/>
      <c r="U17" s="116"/>
      <c r="V17" s="173"/>
      <c r="W17" s="117"/>
      <c r="X17" s="118"/>
      <c r="Y17" s="51" t="s">
        <v>102</v>
      </c>
      <c r="Z17" s="117"/>
      <c r="AA17" s="118"/>
      <c r="AB17" s="51" t="s">
        <v>102</v>
      </c>
      <c r="AC17" s="117"/>
      <c r="AD17" s="118"/>
      <c r="AE17" s="51" t="s">
        <v>102</v>
      </c>
      <c r="AF17" s="117"/>
      <c r="AG17" s="118"/>
      <c r="AH17" s="51" t="s">
        <v>102</v>
      </c>
      <c r="AI17" s="119"/>
      <c r="AJ17" s="51" t="s">
        <v>103</v>
      </c>
      <c r="AK17" s="137">
        <f>W17*Z17*AC17*AF17*AI17</f>
        <v>0</v>
      </c>
      <c r="AL17" s="176"/>
      <c r="AN17" s="116"/>
      <c r="AO17" s="116"/>
      <c r="AP17" s="117"/>
      <c r="AQ17" s="118"/>
      <c r="AR17" s="51" t="s">
        <v>102</v>
      </c>
      <c r="AS17" s="117"/>
      <c r="AT17" s="118"/>
      <c r="AU17" s="51" t="s">
        <v>102</v>
      </c>
      <c r="AV17" s="117"/>
      <c r="AW17" s="118"/>
      <c r="AX17" s="51" t="s">
        <v>102</v>
      </c>
      <c r="AY17" s="117"/>
      <c r="AZ17" s="118"/>
      <c r="BA17" s="51" t="s">
        <v>102</v>
      </c>
      <c r="BB17" s="119"/>
      <c r="BC17" s="51" t="s">
        <v>103</v>
      </c>
      <c r="BD17" s="137">
        <f>AP17*AS17*AV17*AY17*BB17</f>
        <v>0</v>
      </c>
      <c r="BE17" s="176"/>
    </row>
    <row r="18" spans="2:57" ht="15">
      <c r="B18" s="116"/>
      <c r="C18" s="120"/>
      <c r="D18" s="117"/>
      <c r="E18" s="118"/>
      <c r="F18" s="166" t="s">
        <v>102</v>
      </c>
      <c r="G18" s="117"/>
      <c r="H18" s="118"/>
      <c r="I18" s="166" t="s">
        <v>102</v>
      </c>
      <c r="J18" s="117"/>
      <c r="K18" s="118"/>
      <c r="L18" s="166" t="s">
        <v>102</v>
      </c>
      <c r="M18" s="117"/>
      <c r="N18" s="118"/>
      <c r="O18" s="166" t="s">
        <v>102</v>
      </c>
      <c r="P18" s="119"/>
      <c r="Q18" s="166" t="s">
        <v>103</v>
      </c>
      <c r="R18" s="135">
        <f>D18*G18*J18*M18*P18</f>
        <v>0</v>
      </c>
      <c r="S18" s="131"/>
      <c r="U18" s="174"/>
      <c r="V18" s="175"/>
      <c r="W18" s="117"/>
      <c r="X18" s="118"/>
      <c r="Y18" s="51" t="s">
        <v>102</v>
      </c>
      <c r="Z18" s="117"/>
      <c r="AA18" s="118"/>
      <c r="AB18" s="51" t="s">
        <v>102</v>
      </c>
      <c r="AC18" s="117"/>
      <c r="AD18" s="118"/>
      <c r="AE18" s="51" t="s">
        <v>102</v>
      </c>
      <c r="AF18" s="117"/>
      <c r="AG18" s="118"/>
      <c r="AH18" s="51" t="s">
        <v>102</v>
      </c>
      <c r="AI18" s="119"/>
      <c r="AJ18" s="51" t="s">
        <v>103</v>
      </c>
      <c r="AK18" s="137">
        <f t="shared" ref="AK18:AK30" si="0">W18*Z18*AC18*AF18*AI18</f>
        <v>0</v>
      </c>
      <c r="AL18" s="176"/>
      <c r="AN18" s="116"/>
      <c r="AO18" s="116"/>
      <c r="AP18" s="117"/>
      <c r="AQ18" s="118"/>
      <c r="AR18" s="51" t="s">
        <v>102</v>
      </c>
      <c r="AS18" s="117"/>
      <c r="AT18" s="118"/>
      <c r="AU18" s="51" t="s">
        <v>102</v>
      </c>
      <c r="AV18" s="117"/>
      <c r="AW18" s="118"/>
      <c r="AX18" s="51" t="s">
        <v>102</v>
      </c>
      <c r="AY18" s="117"/>
      <c r="AZ18" s="118"/>
      <c r="BA18" s="51" t="s">
        <v>102</v>
      </c>
      <c r="BB18" s="119"/>
      <c r="BC18" s="51" t="s">
        <v>103</v>
      </c>
      <c r="BD18" s="137">
        <f t="shared" ref="BD18:BD30" si="1">AP18*AS18*AV18*AY18*BB18</f>
        <v>0</v>
      </c>
      <c r="BE18" s="176"/>
    </row>
    <row r="19" spans="2:57" ht="15">
      <c r="B19" s="116"/>
      <c r="C19" s="116"/>
      <c r="D19" s="117"/>
      <c r="E19" s="118"/>
      <c r="F19" s="166" t="s">
        <v>102</v>
      </c>
      <c r="G19" s="117"/>
      <c r="H19" s="118"/>
      <c r="I19" s="166" t="s">
        <v>102</v>
      </c>
      <c r="J19" s="117"/>
      <c r="K19" s="118"/>
      <c r="L19" s="166" t="s">
        <v>102</v>
      </c>
      <c r="M19" s="117"/>
      <c r="N19" s="118"/>
      <c r="O19" s="166" t="s">
        <v>102</v>
      </c>
      <c r="P19" s="119"/>
      <c r="Q19" s="166" t="s">
        <v>103</v>
      </c>
      <c r="R19" s="135">
        <f>D19*G19*J19*M19*P19</f>
        <v>0</v>
      </c>
      <c r="S19" s="131"/>
      <c r="U19" s="116"/>
      <c r="V19" s="121"/>
      <c r="W19" s="117"/>
      <c r="X19" s="118"/>
      <c r="Y19" s="51" t="s">
        <v>102</v>
      </c>
      <c r="Z19" s="117"/>
      <c r="AA19" s="118"/>
      <c r="AB19" s="51" t="s">
        <v>102</v>
      </c>
      <c r="AC19" s="117"/>
      <c r="AD19" s="118"/>
      <c r="AE19" s="51" t="s">
        <v>102</v>
      </c>
      <c r="AF19" s="117"/>
      <c r="AG19" s="118"/>
      <c r="AH19" s="51" t="s">
        <v>102</v>
      </c>
      <c r="AI19" s="119"/>
      <c r="AJ19" s="51" t="s">
        <v>103</v>
      </c>
      <c r="AK19" s="137">
        <f t="shared" si="0"/>
        <v>0</v>
      </c>
      <c r="AL19" s="176"/>
      <c r="AN19" s="116"/>
      <c r="AO19" s="116"/>
      <c r="AP19" s="117"/>
      <c r="AQ19" s="118"/>
      <c r="AR19" s="51" t="s">
        <v>102</v>
      </c>
      <c r="AS19" s="117"/>
      <c r="AT19" s="118"/>
      <c r="AU19" s="51" t="s">
        <v>102</v>
      </c>
      <c r="AV19" s="117"/>
      <c r="AW19" s="118"/>
      <c r="AX19" s="51" t="s">
        <v>102</v>
      </c>
      <c r="AY19" s="117"/>
      <c r="AZ19" s="118"/>
      <c r="BA19" s="51" t="s">
        <v>102</v>
      </c>
      <c r="BB19" s="119"/>
      <c r="BC19" s="51" t="s">
        <v>103</v>
      </c>
      <c r="BD19" s="137">
        <f t="shared" si="1"/>
        <v>0</v>
      </c>
      <c r="BE19" s="176"/>
    </row>
    <row r="20" spans="2:57" ht="15">
      <c r="B20" s="116"/>
      <c r="C20" s="116"/>
      <c r="D20" s="117"/>
      <c r="E20" s="118"/>
      <c r="F20" s="166" t="s">
        <v>102</v>
      </c>
      <c r="G20" s="117"/>
      <c r="H20" s="118"/>
      <c r="I20" s="166" t="s">
        <v>102</v>
      </c>
      <c r="J20" s="117"/>
      <c r="K20" s="118"/>
      <c r="L20" s="166" t="s">
        <v>102</v>
      </c>
      <c r="M20" s="117"/>
      <c r="N20" s="118"/>
      <c r="O20" s="166" t="s">
        <v>102</v>
      </c>
      <c r="P20" s="119"/>
      <c r="Q20" s="166" t="s">
        <v>103</v>
      </c>
      <c r="R20" s="135">
        <f>D20*G20*J20*M20*P20</f>
        <v>0</v>
      </c>
      <c r="S20" s="131"/>
      <c r="U20" s="116"/>
      <c r="V20" s="116"/>
      <c r="W20" s="117"/>
      <c r="X20" s="118"/>
      <c r="Y20" s="51" t="s">
        <v>102</v>
      </c>
      <c r="Z20" s="117"/>
      <c r="AA20" s="118"/>
      <c r="AB20" s="51" t="s">
        <v>102</v>
      </c>
      <c r="AC20" s="117"/>
      <c r="AD20" s="118"/>
      <c r="AE20" s="51" t="s">
        <v>102</v>
      </c>
      <c r="AF20" s="117"/>
      <c r="AG20" s="118"/>
      <c r="AH20" s="51" t="s">
        <v>102</v>
      </c>
      <c r="AI20" s="119"/>
      <c r="AJ20" s="51" t="s">
        <v>103</v>
      </c>
      <c r="AK20" s="137">
        <f t="shared" si="0"/>
        <v>0</v>
      </c>
      <c r="AL20" s="176"/>
      <c r="AN20" s="116"/>
      <c r="AO20" s="116"/>
      <c r="AP20" s="117"/>
      <c r="AQ20" s="118"/>
      <c r="AR20" s="51" t="s">
        <v>102</v>
      </c>
      <c r="AS20" s="117"/>
      <c r="AT20" s="118"/>
      <c r="AU20" s="51" t="s">
        <v>102</v>
      </c>
      <c r="AV20" s="117"/>
      <c r="AW20" s="118"/>
      <c r="AX20" s="51" t="s">
        <v>102</v>
      </c>
      <c r="AY20" s="117"/>
      <c r="AZ20" s="118"/>
      <c r="BA20" s="51" t="s">
        <v>102</v>
      </c>
      <c r="BB20" s="119"/>
      <c r="BC20" s="51" t="s">
        <v>103</v>
      </c>
      <c r="BD20" s="137">
        <f t="shared" si="1"/>
        <v>0</v>
      </c>
      <c r="BE20" s="176"/>
    </row>
    <row r="21" spans="2:57" ht="15">
      <c r="B21" s="116"/>
      <c r="C21" s="116"/>
      <c r="D21" s="117"/>
      <c r="E21" s="118"/>
      <c r="F21" s="166" t="s">
        <v>102</v>
      </c>
      <c r="G21" s="117"/>
      <c r="H21" s="118"/>
      <c r="I21" s="166" t="s">
        <v>102</v>
      </c>
      <c r="J21" s="117"/>
      <c r="K21" s="118"/>
      <c r="L21" s="166" t="s">
        <v>102</v>
      </c>
      <c r="M21" s="117"/>
      <c r="N21" s="118"/>
      <c r="O21" s="166" t="s">
        <v>102</v>
      </c>
      <c r="P21" s="119"/>
      <c r="Q21" s="166" t="s">
        <v>103</v>
      </c>
      <c r="R21" s="135">
        <f>D21*G21*J21*M21*P21</f>
        <v>0</v>
      </c>
      <c r="S21" s="131"/>
      <c r="U21" s="116"/>
      <c r="V21" s="116"/>
      <c r="W21" s="117"/>
      <c r="X21" s="118"/>
      <c r="Y21" s="51" t="s">
        <v>102</v>
      </c>
      <c r="Z21" s="117"/>
      <c r="AA21" s="118"/>
      <c r="AB21" s="51" t="s">
        <v>102</v>
      </c>
      <c r="AC21" s="117"/>
      <c r="AD21" s="118"/>
      <c r="AE21" s="51" t="s">
        <v>102</v>
      </c>
      <c r="AF21" s="117"/>
      <c r="AG21" s="118"/>
      <c r="AH21" s="51" t="s">
        <v>102</v>
      </c>
      <c r="AI21" s="119"/>
      <c r="AJ21" s="51" t="s">
        <v>103</v>
      </c>
      <c r="AK21" s="137">
        <f t="shared" si="0"/>
        <v>0</v>
      </c>
      <c r="AL21" s="176"/>
      <c r="AN21" s="116"/>
      <c r="AO21" s="116"/>
      <c r="AP21" s="117"/>
      <c r="AQ21" s="118"/>
      <c r="AR21" s="51" t="s">
        <v>102</v>
      </c>
      <c r="AS21" s="117"/>
      <c r="AT21" s="118"/>
      <c r="AU21" s="51" t="s">
        <v>102</v>
      </c>
      <c r="AV21" s="117"/>
      <c r="AW21" s="118"/>
      <c r="AX21" s="51" t="s">
        <v>102</v>
      </c>
      <c r="AY21" s="117"/>
      <c r="AZ21" s="118"/>
      <c r="BA21" s="51" t="s">
        <v>102</v>
      </c>
      <c r="BB21" s="119"/>
      <c r="BC21" s="51" t="s">
        <v>103</v>
      </c>
      <c r="BD21" s="137">
        <f t="shared" si="1"/>
        <v>0</v>
      </c>
      <c r="BE21" s="176"/>
    </row>
    <row r="22" spans="2:57" ht="15">
      <c r="B22" s="116"/>
      <c r="C22" s="116"/>
      <c r="D22" s="117"/>
      <c r="E22" s="118"/>
      <c r="F22" s="166" t="s">
        <v>102</v>
      </c>
      <c r="G22" s="117"/>
      <c r="H22" s="118"/>
      <c r="I22" s="166" t="s">
        <v>102</v>
      </c>
      <c r="J22" s="117"/>
      <c r="K22" s="118"/>
      <c r="L22" s="166" t="s">
        <v>102</v>
      </c>
      <c r="M22" s="117"/>
      <c r="N22" s="118"/>
      <c r="O22" s="166" t="s">
        <v>102</v>
      </c>
      <c r="P22" s="119"/>
      <c r="Q22" s="166" t="s">
        <v>103</v>
      </c>
      <c r="R22" s="135">
        <f t="shared" ref="R22:R30" si="2">D22*G22*J22*M22*P22</f>
        <v>0</v>
      </c>
      <c r="S22" s="131"/>
      <c r="U22" s="116"/>
      <c r="V22" s="116"/>
      <c r="W22" s="117"/>
      <c r="X22" s="118"/>
      <c r="Y22" s="51" t="s">
        <v>102</v>
      </c>
      <c r="Z22" s="117"/>
      <c r="AA22" s="118"/>
      <c r="AB22" s="51" t="s">
        <v>102</v>
      </c>
      <c r="AC22" s="117"/>
      <c r="AD22" s="118"/>
      <c r="AE22" s="51" t="s">
        <v>102</v>
      </c>
      <c r="AF22" s="117"/>
      <c r="AG22" s="118"/>
      <c r="AH22" s="51" t="s">
        <v>102</v>
      </c>
      <c r="AI22" s="119"/>
      <c r="AJ22" s="51" t="s">
        <v>103</v>
      </c>
      <c r="AK22" s="137">
        <f t="shared" si="0"/>
        <v>0</v>
      </c>
      <c r="AL22" s="176"/>
      <c r="AN22" s="116"/>
      <c r="AO22" s="116"/>
      <c r="AP22" s="117"/>
      <c r="AQ22" s="118"/>
      <c r="AR22" s="51" t="s">
        <v>102</v>
      </c>
      <c r="AS22" s="117"/>
      <c r="AT22" s="118"/>
      <c r="AU22" s="51" t="s">
        <v>102</v>
      </c>
      <c r="AV22" s="117"/>
      <c r="AW22" s="118"/>
      <c r="AX22" s="51" t="s">
        <v>102</v>
      </c>
      <c r="AY22" s="117"/>
      <c r="AZ22" s="118"/>
      <c r="BA22" s="51" t="s">
        <v>102</v>
      </c>
      <c r="BB22" s="119"/>
      <c r="BC22" s="51" t="s">
        <v>103</v>
      </c>
      <c r="BD22" s="137">
        <f t="shared" si="1"/>
        <v>0</v>
      </c>
      <c r="BE22" s="176"/>
    </row>
    <row r="23" spans="2:57" ht="15">
      <c r="B23" s="116"/>
      <c r="C23" s="116"/>
      <c r="D23" s="117"/>
      <c r="E23" s="118"/>
      <c r="F23" s="166" t="s">
        <v>102</v>
      </c>
      <c r="G23" s="117"/>
      <c r="H23" s="118"/>
      <c r="I23" s="166" t="s">
        <v>102</v>
      </c>
      <c r="J23" s="117"/>
      <c r="K23" s="118"/>
      <c r="L23" s="166" t="s">
        <v>102</v>
      </c>
      <c r="M23" s="117"/>
      <c r="N23" s="118"/>
      <c r="O23" s="166" t="s">
        <v>102</v>
      </c>
      <c r="P23" s="119"/>
      <c r="Q23" s="166" t="s">
        <v>103</v>
      </c>
      <c r="R23" s="135">
        <f t="shared" si="2"/>
        <v>0</v>
      </c>
      <c r="S23" s="131"/>
      <c r="U23" s="116"/>
      <c r="V23" s="116"/>
      <c r="W23" s="117"/>
      <c r="X23" s="118"/>
      <c r="Y23" s="51" t="s">
        <v>102</v>
      </c>
      <c r="Z23" s="117"/>
      <c r="AA23" s="118"/>
      <c r="AB23" s="51" t="s">
        <v>102</v>
      </c>
      <c r="AC23" s="117"/>
      <c r="AD23" s="118"/>
      <c r="AE23" s="51" t="s">
        <v>102</v>
      </c>
      <c r="AF23" s="117"/>
      <c r="AG23" s="118"/>
      <c r="AH23" s="51" t="s">
        <v>102</v>
      </c>
      <c r="AI23" s="119"/>
      <c r="AJ23" s="51" t="s">
        <v>103</v>
      </c>
      <c r="AK23" s="137">
        <f t="shared" si="0"/>
        <v>0</v>
      </c>
      <c r="AL23" s="176"/>
      <c r="AN23" s="116"/>
      <c r="AO23" s="116"/>
      <c r="AP23" s="117"/>
      <c r="AQ23" s="118"/>
      <c r="AR23" s="51" t="s">
        <v>102</v>
      </c>
      <c r="AS23" s="117"/>
      <c r="AT23" s="118"/>
      <c r="AU23" s="51" t="s">
        <v>102</v>
      </c>
      <c r="AV23" s="117"/>
      <c r="AW23" s="118"/>
      <c r="AX23" s="51" t="s">
        <v>102</v>
      </c>
      <c r="AY23" s="117"/>
      <c r="AZ23" s="118"/>
      <c r="BA23" s="51" t="s">
        <v>102</v>
      </c>
      <c r="BB23" s="119"/>
      <c r="BC23" s="51" t="s">
        <v>103</v>
      </c>
      <c r="BD23" s="137">
        <f t="shared" si="1"/>
        <v>0</v>
      </c>
      <c r="BE23" s="176"/>
    </row>
    <row r="24" spans="2:57" ht="15">
      <c r="B24" s="116"/>
      <c r="C24" s="116"/>
      <c r="D24" s="117"/>
      <c r="E24" s="118"/>
      <c r="F24" s="166" t="s">
        <v>102</v>
      </c>
      <c r="G24" s="117"/>
      <c r="H24" s="118"/>
      <c r="I24" s="166" t="s">
        <v>102</v>
      </c>
      <c r="J24" s="117"/>
      <c r="K24" s="118"/>
      <c r="L24" s="166" t="s">
        <v>102</v>
      </c>
      <c r="M24" s="117"/>
      <c r="N24" s="118"/>
      <c r="O24" s="166" t="s">
        <v>102</v>
      </c>
      <c r="P24" s="119"/>
      <c r="Q24" s="166" t="s">
        <v>103</v>
      </c>
      <c r="R24" s="135">
        <f t="shared" si="2"/>
        <v>0</v>
      </c>
      <c r="S24" s="131"/>
      <c r="U24" s="116"/>
      <c r="V24" s="116"/>
      <c r="W24" s="117"/>
      <c r="X24" s="118"/>
      <c r="Y24" s="51" t="s">
        <v>102</v>
      </c>
      <c r="Z24" s="117"/>
      <c r="AA24" s="118"/>
      <c r="AB24" s="51" t="s">
        <v>102</v>
      </c>
      <c r="AC24" s="117"/>
      <c r="AD24" s="118"/>
      <c r="AE24" s="51" t="s">
        <v>102</v>
      </c>
      <c r="AF24" s="117"/>
      <c r="AG24" s="118"/>
      <c r="AH24" s="51" t="s">
        <v>102</v>
      </c>
      <c r="AI24" s="119"/>
      <c r="AJ24" s="51" t="s">
        <v>103</v>
      </c>
      <c r="AK24" s="137">
        <f t="shared" si="0"/>
        <v>0</v>
      </c>
      <c r="AL24" s="176"/>
      <c r="AN24" s="116"/>
      <c r="AO24" s="116"/>
      <c r="AP24" s="117"/>
      <c r="AQ24" s="118"/>
      <c r="AR24" s="51" t="s">
        <v>102</v>
      </c>
      <c r="AS24" s="117"/>
      <c r="AT24" s="118"/>
      <c r="AU24" s="51" t="s">
        <v>102</v>
      </c>
      <c r="AV24" s="117"/>
      <c r="AW24" s="118"/>
      <c r="AX24" s="51" t="s">
        <v>102</v>
      </c>
      <c r="AY24" s="117"/>
      <c r="AZ24" s="118"/>
      <c r="BA24" s="51" t="s">
        <v>102</v>
      </c>
      <c r="BB24" s="119"/>
      <c r="BC24" s="51" t="s">
        <v>103</v>
      </c>
      <c r="BD24" s="137">
        <f t="shared" si="1"/>
        <v>0</v>
      </c>
      <c r="BE24" s="176"/>
    </row>
    <row r="25" spans="2:57" ht="15">
      <c r="B25" s="116"/>
      <c r="C25" s="116"/>
      <c r="D25" s="117"/>
      <c r="E25" s="118"/>
      <c r="F25" s="166" t="s">
        <v>102</v>
      </c>
      <c r="G25" s="117"/>
      <c r="H25" s="118"/>
      <c r="I25" s="166" t="s">
        <v>102</v>
      </c>
      <c r="J25" s="117"/>
      <c r="K25" s="118"/>
      <c r="L25" s="166" t="s">
        <v>102</v>
      </c>
      <c r="M25" s="117"/>
      <c r="N25" s="118"/>
      <c r="O25" s="166" t="s">
        <v>102</v>
      </c>
      <c r="P25" s="119"/>
      <c r="Q25" s="166" t="s">
        <v>103</v>
      </c>
      <c r="R25" s="135">
        <f t="shared" si="2"/>
        <v>0</v>
      </c>
      <c r="S25" s="131"/>
      <c r="U25" s="116"/>
      <c r="V25" s="116"/>
      <c r="W25" s="117"/>
      <c r="X25" s="118"/>
      <c r="Y25" s="51" t="s">
        <v>102</v>
      </c>
      <c r="Z25" s="117"/>
      <c r="AA25" s="118"/>
      <c r="AB25" s="51" t="s">
        <v>102</v>
      </c>
      <c r="AC25" s="117"/>
      <c r="AD25" s="118"/>
      <c r="AE25" s="51" t="s">
        <v>102</v>
      </c>
      <c r="AF25" s="117"/>
      <c r="AG25" s="118"/>
      <c r="AH25" s="51" t="s">
        <v>102</v>
      </c>
      <c r="AI25" s="119"/>
      <c r="AJ25" s="51" t="s">
        <v>103</v>
      </c>
      <c r="AK25" s="137">
        <f t="shared" si="0"/>
        <v>0</v>
      </c>
      <c r="AL25" s="176"/>
      <c r="AN25" s="116"/>
      <c r="AO25" s="116"/>
      <c r="AP25" s="117"/>
      <c r="AQ25" s="118"/>
      <c r="AR25" s="51" t="s">
        <v>102</v>
      </c>
      <c r="AS25" s="117"/>
      <c r="AT25" s="118"/>
      <c r="AU25" s="51" t="s">
        <v>102</v>
      </c>
      <c r="AV25" s="117"/>
      <c r="AW25" s="118"/>
      <c r="AX25" s="51" t="s">
        <v>102</v>
      </c>
      <c r="AY25" s="117"/>
      <c r="AZ25" s="118"/>
      <c r="BA25" s="51" t="s">
        <v>102</v>
      </c>
      <c r="BB25" s="119"/>
      <c r="BC25" s="51" t="s">
        <v>103</v>
      </c>
      <c r="BD25" s="137">
        <f t="shared" si="1"/>
        <v>0</v>
      </c>
      <c r="BE25" s="176"/>
    </row>
    <row r="26" spans="2:57" ht="15">
      <c r="B26" s="116"/>
      <c r="C26" s="116"/>
      <c r="D26" s="117"/>
      <c r="E26" s="118"/>
      <c r="F26" s="166" t="s">
        <v>102</v>
      </c>
      <c r="G26" s="117"/>
      <c r="H26" s="118"/>
      <c r="I26" s="166" t="s">
        <v>102</v>
      </c>
      <c r="J26" s="117"/>
      <c r="K26" s="118"/>
      <c r="L26" s="166" t="s">
        <v>102</v>
      </c>
      <c r="M26" s="117"/>
      <c r="N26" s="118"/>
      <c r="O26" s="166" t="s">
        <v>102</v>
      </c>
      <c r="P26" s="119"/>
      <c r="Q26" s="166" t="s">
        <v>103</v>
      </c>
      <c r="R26" s="135">
        <f>D26*G26*J26*M26*P26</f>
        <v>0</v>
      </c>
      <c r="S26" s="131"/>
      <c r="U26" s="116"/>
      <c r="V26" s="116"/>
      <c r="W26" s="117"/>
      <c r="X26" s="118"/>
      <c r="Y26" s="51" t="s">
        <v>102</v>
      </c>
      <c r="Z26" s="117"/>
      <c r="AA26" s="118"/>
      <c r="AB26" s="51" t="s">
        <v>102</v>
      </c>
      <c r="AC26" s="117"/>
      <c r="AD26" s="118"/>
      <c r="AE26" s="51" t="s">
        <v>102</v>
      </c>
      <c r="AF26" s="117"/>
      <c r="AG26" s="118"/>
      <c r="AH26" s="51" t="s">
        <v>102</v>
      </c>
      <c r="AI26" s="119"/>
      <c r="AJ26" s="51" t="s">
        <v>103</v>
      </c>
      <c r="AK26" s="137">
        <f t="shared" si="0"/>
        <v>0</v>
      </c>
      <c r="AL26" s="176"/>
      <c r="AN26" s="116"/>
      <c r="AO26" s="116"/>
      <c r="AP26" s="117"/>
      <c r="AQ26" s="118"/>
      <c r="AR26" s="51" t="s">
        <v>102</v>
      </c>
      <c r="AS26" s="117"/>
      <c r="AT26" s="118"/>
      <c r="AU26" s="51" t="s">
        <v>102</v>
      </c>
      <c r="AV26" s="117"/>
      <c r="AW26" s="118"/>
      <c r="AX26" s="51" t="s">
        <v>102</v>
      </c>
      <c r="AY26" s="117"/>
      <c r="AZ26" s="118"/>
      <c r="BA26" s="51" t="s">
        <v>102</v>
      </c>
      <c r="BB26" s="119"/>
      <c r="BC26" s="51" t="s">
        <v>103</v>
      </c>
      <c r="BD26" s="137">
        <f t="shared" si="1"/>
        <v>0</v>
      </c>
      <c r="BE26" s="176"/>
    </row>
    <row r="27" spans="2:57" ht="15">
      <c r="B27" s="116"/>
      <c r="C27" s="116"/>
      <c r="D27" s="117"/>
      <c r="E27" s="118"/>
      <c r="F27" s="166" t="s">
        <v>102</v>
      </c>
      <c r="G27" s="117"/>
      <c r="H27" s="118"/>
      <c r="I27" s="166" t="s">
        <v>102</v>
      </c>
      <c r="J27" s="117"/>
      <c r="K27" s="118"/>
      <c r="L27" s="166" t="s">
        <v>102</v>
      </c>
      <c r="M27" s="117"/>
      <c r="N27" s="118"/>
      <c r="O27" s="166" t="s">
        <v>102</v>
      </c>
      <c r="P27" s="119"/>
      <c r="Q27" s="166" t="s">
        <v>103</v>
      </c>
      <c r="R27" s="170">
        <f>D27*G27*J27*M27*P27</f>
        <v>0</v>
      </c>
      <c r="S27" s="131"/>
      <c r="U27" s="116"/>
      <c r="V27" s="116"/>
      <c r="W27" s="117"/>
      <c r="X27" s="118"/>
      <c r="Y27" s="51" t="s">
        <v>102</v>
      </c>
      <c r="Z27" s="117"/>
      <c r="AA27" s="118"/>
      <c r="AB27" s="51" t="s">
        <v>102</v>
      </c>
      <c r="AC27" s="117"/>
      <c r="AD27" s="118"/>
      <c r="AE27" s="51" t="s">
        <v>102</v>
      </c>
      <c r="AF27" s="117"/>
      <c r="AG27" s="118"/>
      <c r="AH27" s="51" t="s">
        <v>102</v>
      </c>
      <c r="AI27" s="119"/>
      <c r="AJ27" s="51" t="s">
        <v>103</v>
      </c>
      <c r="AK27" s="137">
        <f t="shared" si="0"/>
        <v>0</v>
      </c>
      <c r="AL27" s="176"/>
      <c r="AN27" s="116"/>
      <c r="AO27" s="116"/>
      <c r="AP27" s="117"/>
      <c r="AQ27" s="118"/>
      <c r="AR27" s="51" t="s">
        <v>102</v>
      </c>
      <c r="AS27" s="117"/>
      <c r="AT27" s="118"/>
      <c r="AU27" s="51" t="s">
        <v>102</v>
      </c>
      <c r="AV27" s="117"/>
      <c r="AW27" s="118"/>
      <c r="AX27" s="51" t="s">
        <v>102</v>
      </c>
      <c r="AY27" s="117"/>
      <c r="AZ27" s="118"/>
      <c r="BA27" s="51" t="s">
        <v>102</v>
      </c>
      <c r="BB27" s="119"/>
      <c r="BC27" s="51" t="s">
        <v>103</v>
      </c>
      <c r="BD27" s="137">
        <f t="shared" si="1"/>
        <v>0</v>
      </c>
      <c r="BE27" s="176"/>
    </row>
    <row r="28" spans="2:57" ht="15">
      <c r="B28" s="116"/>
      <c r="C28" s="116"/>
      <c r="D28" s="117"/>
      <c r="E28" s="118"/>
      <c r="F28" s="166" t="s">
        <v>102</v>
      </c>
      <c r="G28" s="117"/>
      <c r="H28" s="118"/>
      <c r="I28" s="166" t="s">
        <v>102</v>
      </c>
      <c r="J28" s="117"/>
      <c r="K28" s="118"/>
      <c r="L28" s="166" t="s">
        <v>102</v>
      </c>
      <c r="M28" s="117"/>
      <c r="N28" s="118"/>
      <c r="O28" s="166" t="s">
        <v>102</v>
      </c>
      <c r="P28" s="119"/>
      <c r="Q28" s="166" t="s">
        <v>103</v>
      </c>
      <c r="R28" s="135">
        <f t="shared" si="2"/>
        <v>0</v>
      </c>
      <c r="S28" s="131"/>
      <c r="U28" s="116"/>
      <c r="V28" s="116"/>
      <c r="W28" s="117"/>
      <c r="X28" s="118"/>
      <c r="Y28" s="51" t="s">
        <v>102</v>
      </c>
      <c r="Z28" s="117"/>
      <c r="AA28" s="118"/>
      <c r="AB28" s="51" t="s">
        <v>102</v>
      </c>
      <c r="AC28" s="117"/>
      <c r="AD28" s="118"/>
      <c r="AE28" s="51" t="s">
        <v>102</v>
      </c>
      <c r="AF28" s="117"/>
      <c r="AG28" s="118"/>
      <c r="AH28" s="51" t="s">
        <v>102</v>
      </c>
      <c r="AI28" s="119"/>
      <c r="AJ28" s="51" t="s">
        <v>103</v>
      </c>
      <c r="AK28" s="137">
        <f t="shared" si="0"/>
        <v>0</v>
      </c>
      <c r="AL28" s="176"/>
      <c r="AN28" s="116"/>
      <c r="AO28" s="116"/>
      <c r="AP28" s="117"/>
      <c r="AQ28" s="118"/>
      <c r="AR28" s="51" t="s">
        <v>102</v>
      </c>
      <c r="AS28" s="117"/>
      <c r="AT28" s="118"/>
      <c r="AU28" s="51" t="s">
        <v>102</v>
      </c>
      <c r="AV28" s="117"/>
      <c r="AW28" s="118"/>
      <c r="AX28" s="51" t="s">
        <v>102</v>
      </c>
      <c r="AY28" s="117"/>
      <c r="AZ28" s="118"/>
      <c r="BA28" s="51" t="s">
        <v>102</v>
      </c>
      <c r="BB28" s="119"/>
      <c r="BC28" s="51" t="s">
        <v>103</v>
      </c>
      <c r="BD28" s="137">
        <f t="shared" si="1"/>
        <v>0</v>
      </c>
      <c r="BE28" s="176"/>
    </row>
    <row r="29" spans="2:57" ht="15">
      <c r="B29" s="116"/>
      <c r="C29" s="116"/>
      <c r="D29" s="117"/>
      <c r="E29" s="118"/>
      <c r="F29" s="166" t="s">
        <v>102</v>
      </c>
      <c r="G29" s="117"/>
      <c r="H29" s="118"/>
      <c r="I29" s="166" t="s">
        <v>102</v>
      </c>
      <c r="J29" s="117"/>
      <c r="K29" s="118"/>
      <c r="L29" s="166" t="s">
        <v>102</v>
      </c>
      <c r="M29" s="117"/>
      <c r="N29" s="118"/>
      <c r="O29" s="166" t="s">
        <v>102</v>
      </c>
      <c r="P29" s="119"/>
      <c r="Q29" s="166" t="s">
        <v>103</v>
      </c>
      <c r="R29" s="135">
        <f t="shared" si="2"/>
        <v>0</v>
      </c>
      <c r="S29" s="131"/>
      <c r="U29" s="116"/>
      <c r="V29" s="116"/>
      <c r="W29" s="117"/>
      <c r="X29" s="118"/>
      <c r="Y29" s="51" t="s">
        <v>102</v>
      </c>
      <c r="Z29" s="117"/>
      <c r="AA29" s="118"/>
      <c r="AB29" s="51" t="s">
        <v>102</v>
      </c>
      <c r="AC29" s="117"/>
      <c r="AD29" s="118"/>
      <c r="AE29" s="51" t="s">
        <v>102</v>
      </c>
      <c r="AF29" s="117"/>
      <c r="AG29" s="118"/>
      <c r="AH29" s="51" t="s">
        <v>102</v>
      </c>
      <c r="AI29" s="119"/>
      <c r="AJ29" s="51" t="s">
        <v>103</v>
      </c>
      <c r="AK29" s="137">
        <f t="shared" si="0"/>
        <v>0</v>
      </c>
      <c r="AL29" s="176"/>
      <c r="AN29" s="116"/>
      <c r="AO29" s="116"/>
      <c r="AP29" s="117"/>
      <c r="AQ29" s="118"/>
      <c r="AR29" s="51" t="s">
        <v>102</v>
      </c>
      <c r="AS29" s="117"/>
      <c r="AT29" s="118"/>
      <c r="AU29" s="51" t="s">
        <v>102</v>
      </c>
      <c r="AV29" s="117"/>
      <c r="AW29" s="118"/>
      <c r="AX29" s="51" t="s">
        <v>102</v>
      </c>
      <c r="AY29" s="117"/>
      <c r="AZ29" s="118"/>
      <c r="BA29" s="51" t="s">
        <v>102</v>
      </c>
      <c r="BB29" s="119"/>
      <c r="BC29" s="51" t="s">
        <v>103</v>
      </c>
      <c r="BD29" s="137">
        <f t="shared" si="1"/>
        <v>0</v>
      </c>
      <c r="BE29" s="176"/>
    </row>
    <row r="30" spans="2:57" ht="15.5" thickBot="1">
      <c r="B30" s="122"/>
      <c r="C30" s="122"/>
      <c r="D30" s="130"/>
      <c r="E30" s="124"/>
      <c r="F30" s="167" t="s">
        <v>102</v>
      </c>
      <c r="G30" s="123"/>
      <c r="H30" s="124"/>
      <c r="I30" s="167" t="s">
        <v>102</v>
      </c>
      <c r="J30" s="123"/>
      <c r="K30" s="124"/>
      <c r="L30" s="167" t="s">
        <v>102</v>
      </c>
      <c r="M30" s="123"/>
      <c r="N30" s="124"/>
      <c r="O30" s="167" t="s">
        <v>102</v>
      </c>
      <c r="P30" s="125"/>
      <c r="Q30" s="167" t="s">
        <v>103</v>
      </c>
      <c r="R30" s="136">
        <f t="shared" si="2"/>
        <v>0</v>
      </c>
      <c r="S30" s="132"/>
      <c r="U30" s="122"/>
      <c r="V30" s="122"/>
      <c r="W30" s="123"/>
      <c r="X30" s="124"/>
      <c r="Y30" s="58" t="s">
        <v>102</v>
      </c>
      <c r="Z30" s="123"/>
      <c r="AA30" s="124"/>
      <c r="AB30" s="58" t="s">
        <v>102</v>
      </c>
      <c r="AC30" s="123"/>
      <c r="AD30" s="124"/>
      <c r="AE30" s="58" t="s">
        <v>102</v>
      </c>
      <c r="AF30" s="123"/>
      <c r="AG30" s="124"/>
      <c r="AH30" s="58" t="s">
        <v>102</v>
      </c>
      <c r="AI30" s="125"/>
      <c r="AJ30" s="58" t="s">
        <v>103</v>
      </c>
      <c r="AK30" s="140">
        <f t="shared" si="0"/>
        <v>0</v>
      </c>
      <c r="AL30" s="177"/>
      <c r="AN30" s="122"/>
      <c r="AO30" s="122"/>
      <c r="AP30" s="123"/>
      <c r="AQ30" s="124"/>
      <c r="AR30" s="58" t="s">
        <v>102</v>
      </c>
      <c r="AS30" s="123"/>
      <c r="AT30" s="124"/>
      <c r="AU30" s="58" t="s">
        <v>102</v>
      </c>
      <c r="AV30" s="123"/>
      <c r="AW30" s="124"/>
      <c r="AX30" s="58" t="s">
        <v>102</v>
      </c>
      <c r="AY30" s="123"/>
      <c r="AZ30" s="124"/>
      <c r="BA30" s="58" t="s">
        <v>102</v>
      </c>
      <c r="BB30" s="125"/>
      <c r="BC30" s="58" t="s">
        <v>103</v>
      </c>
      <c r="BD30" s="140">
        <f t="shared" si="1"/>
        <v>0</v>
      </c>
      <c r="BE30" s="177"/>
    </row>
    <row r="31" spans="2:57" ht="15.5" outlineLevel="1" thickTop="1">
      <c r="B31" s="121"/>
      <c r="C31" s="121"/>
      <c r="D31" s="126"/>
      <c r="E31" s="121"/>
      <c r="F31" s="51" t="s">
        <v>102</v>
      </c>
      <c r="G31" s="126"/>
      <c r="H31" s="121"/>
      <c r="I31" s="51" t="s">
        <v>102</v>
      </c>
      <c r="J31" s="126"/>
      <c r="K31" s="121"/>
      <c r="L31" s="51" t="s">
        <v>102</v>
      </c>
      <c r="M31" s="126"/>
      <c r="N31" s="121"/>
      <c r="O31" s="51" t="s">
        <v>102</v>
      </c>
      <c r="P31" s="126"/>
      <c r="Q31" s="51" t="s">
        <v>103</v>
      </c>
      <c r="R31" s="171">
        <f t="shared" ref="R31:R36" si="3">D31*G31*J31*M31*P31</f>
        <v>0</v>
      </c>
      <c r="S31" s="144"/>
      <c r="U31" s="121"/>
      <c r="V31" s="121"/>
      <c r="W31" s="126"/>
      <c r="X31" s="121"/>
      <c r="Y31" s="51" t="s">
        <v>102</v>
      </c>
      <c r="Z31" s="126"/>
      <c r="AA31" s="121"/>
      <c r="AB31" s="51" t="s">
        <v>102</v>
      </c>
      <c r="AC31" s="126"/>
      <c r="AD31" s="121"/>
      <c r="AE31" s="51" t="s">
        <v>102</v>
      </c>
      <c r="AF31" s="126"/>
      <c r="AG31" s="121"/>
      <c r="AH31" s="51" t="s">
        <v>102</v>
      </c>
      <c r="AI31" s="126"/>
      <c r="AJ31" s="51" t="s">
        <v>103</v>
      </c>
      <c r="AK31" s="139">
        <f t="shared" ref="AK31:AK36" si="4">W31*Z31*AC31*AF31*AI31</f>
        <v>0</v>
      </c>
      <c r="AL31" s="144"/>
      <c r="AN31" s="121"/>
      <c r="AO31" s="121"/>
      <c r="AP31" s="126"/>
      <c r="AQ31" s="121"/>
      <c r="AR31" s="51" t="s">
        <v>102</v>
      </c>
      <c r="AS31" s="126"/>
      <c r="AT31" s="121"/>
      <c r="AU31" s="51" t="s">
        <v>102</v>
      </c>
      <c r="AV31" s="126"/>
      <c r="AW31" s="121"/>
      <c r="AX31" s="51" t="s">
        <v>102</v>
      </c>
      <c r="AY31" s="126"/>
      <c r="AZ31" s="121"/>
      <c r="BA31" s="51" t="s">
        <v>102</v>
      </c>
      <c r="BB31" s="126"/>
      <c r="BC31" s="51" t="s">
        <v>103</v>
      </c>
      <c r="BD31" s="139">
        <f t="shared" ref="BD31:BD36" si="5">AP31*AS31*AV31*AY31*BB31</f>
        <v>0</v>
      </c>
      <c r="BE31" s="144"/>
    </row>
    <row r="32" spans="2:57" ht="15" outlineLevel="1">
      <c r="B32" s="116"/>
      <c r="C32" s="116"/>
      <c r="D32" s="127"/>
      <c r="E32" s="116"/>
      <c r="F32" s="51" t="s">
        <v>102</v>
      </c>
      <c r="G32" s="127"/>
      <c r="H32" s="116"/>
      <c r="I32" s="51" t="s">
        <v>102</v>
      </c>
      <c r="J32" s="127"/>
      <c r="K32" s="116"/>
      <c r="L32" s="51" t="s">
        <v>102</v>
      </c>
      <c r="M32" s="127"/>
      <c r="N32" s="116"/>
      <c r="O32" s="51" t="s">
        <v>102</v>
      </c>
      <c r="P32" s="127"/>
      <c r="Q32" s="51" t="s">
        <v>103</v>
      </c>
      <c r="R32" s="135">
        <f t="shared" si="3"/>
        <v>0</v>
      </c>
      <c r="S32" s="145"/>
      <c r="U32" s="116"/>
      <c r="V32" s="116"/>
      <c r="W32" s="127"/>
      <c r="X32" s="116"/>
      <c r="Y32" s="51" t="s">
        <v>102</v>
      </c>
      <c r="Z32" s="127"/>
      <c r="AA32" s="116"/>
      <c r="AB32" s="51" t="s">
        <v>102</v>
      </c>
      <c r="AC32" s="127"/>
      <c r="AD32" s="116"/>
      <c r="AE32" s="107" t="s">
        <v>102</v>
      </c>
      <c r="AF32" s="127"/>
      <c r="AG32" s="116"/>
      <c r="AH32" s="51" t="s">
        <v>102</v>
      </c>
      <c r="AI32" s="127"/>
      <c r="AJ32" s="51" t="s">
        <v>103</v>
      </c>
      <c r="AK32" s="137">
        <f t="shared" si="4"/>
        <v>0</v>
      </c>
      <c r="AL32" s="145"/>
      <c r="AN32" s="116"/>
      <c r="AO32" s="116"/>
      <c r="AP32" s="127"/>
      <c r="AQ32" s="116"/>
      <c r="AR32" s="51" t="s">
        <v>102</v>
      </c>
      <c r="AS32" s="127"/>
      <c r="AT32" s="116"/>
      <c r="AU32" s="51" t="s">
        <v>102</v>
      </c>
      <c r="AV32" s="127"/>
      <c r="AW32" s="116"/>
      <c r="AX32" s="51" t="s">
        <v>102</v>
      </c>
      <c r="AY32" s="127"/>
      <c r="AZ32" s="116"/>
      <c r="BA32" s="51" t="s">
        <v>102</v>
      </c>
      <c r="BB32" s="127"/>
      <c r="BC32" s="51" t="s">
        <v>103</v>
      </c>
      <c r="BD32" s="137">
        <f t="shared" si="5"/>
        <v>0</v>
      </c>
      <c r="BE32" s="145"/>
    </row>
    <row r="33" spans="2:57" ht="15" outlineLevel="1">
      <c r="B33" s="116"/>
      <c r="C33" s="116"/>
      <c r="D33" s="127"/>
      <c r="E33" s="116"/>
      <c r="F33" s="51" t="s">
        <v>102</v>
      </c>
      <c r="G33" s="127"/>
      <c r="H33" s="116"/>
      <c r="I33" s="51" t="s">
        <v>102</v>
      </c>
      <c r="J33" s="127"/>
      <c r="K33" s="116"/>
      <c r="L33" s="51" t="s">
        <v>102</v>
      </c>
      <c r="M33" s="127"/>
      <c r="N33" s="116"/>
      <c r="O33" s="51" t="s">
        <v>102</v>
      </c>
      <c r="P33" s="127"/>
      <c r="Q33" s="51" t="s">
        <v>103</v>
      </c>
      <c r="R33" s="135">
        <f t="shared" si="3"/>
        <v>0</v>
      </c>
      <c r="S33" s="145"/>
      <c r="U33" s="116"/>
      <c r="V33" s="116"/>
      <c r="W33" s="127"/>
      <c r="X33" s="116"/>
      <c r="Y33" s="107" t="s">
        <v>102</v>
      </c>
      <c r="Z33" s="127"/>
      <c r="AA33" s="116"/>
      <c r="AB33" s="51" t="s">
        <v>102</v>
      </c>
      <c r="AC33" s="127"/>
      <c r="AD33" s="116"/>
      <c r="AE33" s="51" t="s">
        <v>102</v>
      </c>
      <c r="AF33" s="127"/>
      <c r="AG33" s="116"/>
      <c r="AH33" s="51" t="s">
        <v>102</v>
      </c>
      <c r="AI33" s="127"/>
      <c r="AJ33" s="51" t="s">
        <v>103</v>
      </c>
      <c r="AK33" s="137">
        <f t="shared" si="4"/>
        <v>0</v>
      </c>
      <c r="AL33" s="145"/>
      <c r="AN33" s="116"/>
      <c r="AO33" s="116"/>
      <c r="AP33" s="127"/>
      <c r="AQ33" s="116"/>
      <c r="AR33" s="107" t="s">
        <v>102</v>
      </c>
      <c r="AS33" s="127"/>
      <c r="AT33" s="116"/>
      <c r="AU33" s="51" t="s">
        <v>102</v>
      </c>
      <c r="AV33" s="127"/>
      <c r="AW33" s="116"/>
      <c r="AX33" s="51" t="s">
        <v>102</v>
      </c>
      <c r="AY33" s="127"/>
      <c r="AZ33" s="116"/>
      <c r="BA33" s="51" t="s">
        <v>102</v>
      </c>
      <c r="BB33" s="127"/>
      <c r="BC33" s="51" t="s">
        <v>103</v>
      </c>
      <c r="BD33" s="137">
        <f t="shared" si="5"/>
        <v>0</v>
      </c>
      <c r="BE33" s="145"/>
    </row>
    <row r="34" spans="2:57" ht="15" outlineLevel="1">
      <c r="B34" s="116"/>
      <c r="C34" s="116"/>
      <c r="D34" s="127"/>
      <c r="E34" s="116"/>
      <c r="F34" s="51" t="s">
        <v>102</v>
      </c>
      <c r="G34" s="127"/>
      <c r="H34" s="116"/>
      <c r="I34" s="51" t="s">
        <v>102</v>
      </c>
      <c r="J34" s="127"/>
      <c r="K34" s="116"/>
      <c r="L34" s="51" t="s">
        <v>102</v>
      </c>
      <c r="M34" s="127"/>
      <c r="N34" s="116"/>
      <c r="O34" s="51" t="s">
        <v>102</v>
      </c>
      <c r="P34" s="127"/>
      <c r="Q34" s="51" t="s">
        <v>103</v>
      </c>
      <c r="R34" s="135">
        <f t="shared" si="3"/>
        <v>0</v>
      </c>
      <c r="S34" s="145"/>
      <c r="U34" s="116"/>
      <c r="V34" s="116"/>
      <c r="W34" s="127"/>
      <c r="X34" s="116"/>
      <c r="Y34" s="51" t="s">
        <v>102</v>
      </c>
      <c r="Z34" s="127"/>
      <c r="AA34" s="116"/>
      <c r="AB34" s="112" t="s">
        <v>102</v>
      </c>
      <c r="AC34" s="127"/>
      <c r="AD34" s="116"/>
      <c r="AE34" s="107" t="s">
        <v>102</v>
      </c>
      <c r="AF34" s="127"/>
      <c r="AG34" s="116"/>
      <c r="AH34" s="107" t="s">
        <v>102</v>
      </c>
      <c r="AI34" s="127"/>
      <c r="AJ34" s="112" t="s">
        <v>103</v>
      </c>
      <c r="AK34" s="137">
        <f t="shared" si="4"/>
        <v>0</v>
      </c>
      <c r="AL34" s="145"/>
      <c r="AN34" s="116"/>
      <c r="AO34" s="116"/>
      <c r="AP34" s="127"/>
      <c r="AQ34" s="116"/>
      <c r="AR34" s="51" t="s">
        <v>102</v>
      </c>
      <c r="AS34" s="127"/>
      <c r="AT34" s="116"/>
      <c r="AU34" s="107" t="s">
        <v>102</v>
      </c>
      <c r="AV34" s="127"/>
      <c r="AW34" s="116"/>
      <c r="AX34" s="112" t="s">
        <v>102</v>
      </c>
      <c r="AY34" s="127"/>
      <c r="AZ34" s="116"/>
      <c r="BA34" s="112" t="s">
        <v>102</v>
      </c>
      <c r="BB34" s="127"/>
      <c r="BC34" s="51" t="s">
        <v>103</v>
      </c>
      <c r="BD34" s="137">
        <f t="shared" si="5"/>
        <v>0</v>
      </c>
      <c r="BE34" s="145"/>
    </row>
    <row r="35" spans="2:57" ht="15" outlineLevel="1">
      <c r="B35" s="116"/>
      <c r="C35" s="116"/>
      <c r="D35" s="127"/>
      <c r="E35" s="116"/>
      <c r="F35" s="51" t="s">
        <v>102</v>
      </c>
      <c r="G35" s="127"/>
      <c r="H35" s="116"/>
      <c r="I35" s="51" t="s">
        <v>102</v>
      </c>
      <c r="J35" s="127"/>
      <c r="K35" s="116"/>
      <c r="L35" s="51" t="s">
        <v>102</v>
      </c>
      <c r="M35" s="127"/>
      <c r="N35" s="116"/>
      <c r="O35" s="51" t="s">
        <v>102</v>
      </c>
      <c r="P35" s="127"/>
      <c r="Q35" s="51" t="s">
        <v>103</v>
      </c>
      <c r="R35" s="135">
        <f t="shared" si="3"/>
        <v>0</v>
      </c>
      <c r="S35" s="145"/>
      <c r="U35" s="116"/>
      <c r="V35" s="116"/>
      <c r="W35" s="127"/>
      <c r="X35" s="116"/>
      <c r="Y35" s="51" t="s">
        <v>102</v>
      </c>
      <c r="Z35" s="127"/>
      <c r="AA35" s="116"/>
      <c r="AB35" s="51" t="s">
        <v>102</v>
      </c>
      <c r="AC35" s="127"/>
      <c r="AD35" s="116"/>
      <c r="AE35" s="51" t="s">
        <v>102</v>
      </c>
      <c r="AF35" s="127"/>
      <c r="AG35" s="116"/>
      <c r="AH35" s="51" t="s">
        <v>102</v>
      </c>
      <c r="AI35" s="127"/>
      <c r="AJ35" s="51" t="s">
        <v>103</v>
      </c>
      <c r="AK35" s="137">
        <f t="shared" si="4"/>
        <v>0</v>
      </c>
      <c r="AL35" s="145"/>
      <c r="AN35" s="116"/>
      <c r="AO35" s="116"/>
      <c r="AP35" s="127"/>
      <c r="AQ35" s="116"/>
      <c r="AR35" s="51" t="s">
        <v>102</v>
      </c>
      <c r="AS35" s="127"/>
      <c r="AT35" s="116"/>
      <c r="AU35" s="51" t="s">
        <v>102</v>
      </c>
      <c r="AV35" s="127"/>
      <c r="AW35" s="116"/>
      <c r="AX35" s="51" t="s">
        <v>102</v>
      </c>
      <c r="AY35" s="127"/>
      <c r="AZ35" s="116"/>
      <c r="BA35" s="51" t="s">
        <v>102</v>
      </c>
      <c r="BB35" s="127"/>
      <c r="BC35" s="112" t="s">
        <v>103</v>
      </c>
      <c r="BD35" s="137">
        <f t="shared" si="5"/>
        <v>0</v>
      </c>
      <c r="BE35" s="145"/>
    </row>
    <row r="36" spans="2:57" ht="15.5" outlineLevel="1" thickBot="1">
      <c r="B36" s="128"/>
      <c r="C36" s="128"/>
      <c r="D36" s="129"/>
      <c r="E36" s="128"/>
      <c r="F36" s="58" t="s">
        <v>102</v>
      </c>
      <c r="G36" s="129"/>
      <c r="H36" s="128"/>
      <c r="I36" s="58" t="s">
        <v>102</v>
      </c>
      <c r="J36" s="129"/>
      <c r="K36" s="128"/>
      <c r="L36" s="58" t="s">
        <v>102</v>
      </c>
      <c r="M36" s="129"/>
      <c r="N36" s="128"/>
      <c r="O36" s="58" t="s">
        <v>102</v>
      </c>
      <c r="P36" s="129"/>
      <c r="Q36" s="58" t="s">
        <v>103</v>
      </c>
      <c r="R36" s="172">
        <f t="shared" si="3"/>
        <v>0</v>
      </c>
      <c r="S36" s="146"/>
      <c r="U36" s="128"/>
      <c r="V36" s="128"/>
      <c r="W36" s="129"/>
      <c r="X36" s="128"/>
      <c r="Y36" s="58" t="s">
        <v>102</v>
      </c>
      <c r="Z36" s="129"/>
      <c r="AA36" s="128"/>
      <c r="AB36" s="58" t="s">
        <v>102</v>
      </c>
      <c r="AC36" s="129"/>
      <c r="AD36" s="128"/>
      <c r="AE36" s="51" t="s">
        <v>102</v>
      </c>
      <c r="AF36" s="129"/>
      <c r="AG36" s="128"/>
      <c r="AH36" s="51" t="s">
        <v>102</v>
      </c>
      <c r="AI36" s="129"/>
      <c r="AJ36" s="58" t="s">
        <v>103</v>
      </c>
      <c r="AK36" s="138">
        <f t="shared" si="4"/>
        <v>0</v>
      </c>
      <c r="AL36" s="146"/>
      <c r="AN36" s="128"/>
      <c r="AO36" s="128"/>
      <c r="AP36" s="129"/>
      <c r="AQ36" s="128"/>
      <c r="AR36" s="58" t="s">
        <v>102</v>
      </c>
      <c r="AS36" s="129"/>
      <c r="AT36" s="128"/>
      <c r="AU36" s="51" t="s">
        <v>102</v>
      </c>
      <c r="AV36" s="129"/>
      <c r="AW36" s="128"/>
      <c r="AX36" s="58" t="s">
        <v>102</v>
      </c>
      <c r="AY36" s="129"/>
      <c r="AZ36" s="128"/>
      <c r="BA36" s="58" t="s">
        <v>102</v>
      </c>
      <c r="BB36" s="129"/>
      <c r="BC36" s="51" t="s">
        <v>103</v>
      </c>
      <c r="BD36" s="138">
        <f t="shared" si="5"/>
        <v>0</v>
      </c>
      <c r="BE36" s="146"/>
    </row>
    <row r="37" spans="2:57" ht="15.5" thickTop="1">
      <c r="B37" s="22" t="s">
        <v>104</v>
      </c>
      <c r="C37" s="82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168">
        <f>SUM(R17:R36)</f>
        <v>0</v>
      </c>
      <c r="S37" s="169">
        <f>SUM(S17:S36)</f>
        <v>0</v>
      </c>
      <c r="U37" s="22" t="s">
        <v>104</v>
      </c>
      <c r="V37" s="199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1"/>
      <c r="AK37" s="23">
        <f>SUM(AK17:AK36)</f>
        <v>0</v>
      </c>
      <c r="AL37" s="75">
        <f>SUM(AL17:AL36)</f>
        <v>0</v>
      </c>
      <c r="AN37" s="22" t="s">
        <v>104</v>
      </c>
      <c r="AO37" s="199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1"/>
      <c r="BD37" s="23">
        <f>SUM(BD17:BD36)</f>
        <v>0</v>
      </c>
      <c r="BE37" s="75">
        <f>SUM(BE17:BE36)</f>
        <v>0</v>
      </c>
    </row>
    <row r="38" spans="2:57" ht="15.75" customHeight="1">
      <c r="B38" s="197" t="s">
        <v>105</v>
      </c>
      <c r="C38" s="197" t="s">
        <v>94</v>
      </c>
      <c r="D38" s="213" t="s">
        <v>95</v>
      </c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5"/>
      <c r="S38" s="211" t="s">
        <v>96</v>
      </c>
      <c r="U38" s="197" t="s">
        <v>105</v>
      </c>
      <c r="V38" s="197" t="s">
        <v>94</v>
      </c>
      <c r="W38" s="213" t="s">
        <v>95</v>
      </c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5"/>
      <c r="AL38" s="211" t="s">
        <v>96</v>
      </c>
      <c r="AN38" s="197" t="s">
        <v>105</v>
      </c>
      <c r="AO38" s="197" t="s">
        <v>94</v>
      </c>
      <c r="AP38" s="213" t="s">
        <v>95</v>
      </c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5"/>
      <c r="BE38" s="211" t="s">
        <v>96</v>
      </c>
    </row>
    <row r="39" spans="2:57" ht="22.5" customHeight="1">
      <c r="B39" s="198"/>
      <c r="C39" s="198"/>
      <c r="D39" s="52" t="s">
        <v>97</v>
      </c>
      <c r="E39" s="53" t="s">
        <v>98</v>
      </c>
      <c r="F39" s="53"/>
      <c r="G39" s="53" t="s">
        <v>97</v>
      </c>
      <c r="H39" s="53" t="s">
        <v>98</v>
      </c>
      <c r="I39" s="53"/>
      <c r="J39" s="53" t="s">
        <v>97</v>
      </c>
      <c r="K39" s="53" t="s">
        <v>98</v>
      </c>
      <c r="L39" s="53"/>
      <c r="M39" s="53" t="s">
        <v>97</v>
      </c>
      <c r="N39" s="53" t="s">
        <v>98</v>
      </c>
      <c r="O39" s="53"/>
      <c r="P39" s="53" t="s">
        <v>99</v>
      </c>
      <c r="Q39" s="54"/>
      <c r="R39" s="55" t="s">
        <v>100</v>
      </c>
      <c r="S39" s="212"/>
      <c r="U39" s="198"/>
      <c r="V39" s="198"/>
      <c r="W39" s="52" t="s">
        <v>97</v>
      </c>
      <c r="X39" s="53" t="s">
        <v>98</v>
      </c>
      <c r="Y39" s="53"/>
      <c r="Z39" s="53" t="s">
        <v>97</v>
      </c>
      <c r="AA39" s="53" t="s">
        <v>98</v>
      </c>
      <c r="AB39" s="53"/>
      <c r="AC39" s="53" t="s">
        <v>97</v>
      </c>
      <c r="AD39" s="53" t="s">
        <v>98</v>
      </c>
      <c r="AE39" s="53"/>
      <c r="AF39" s="53" t="s">
        <v>97</v>
      </c>
      <c r="AG39" s="53" t="s">
        <v>98</v>
      </c>
      <c r="AH39" s="53"/>
      <c r="AI39" s="53" t="s">
        <v>99</v>
      </c>
      <c r="AJ39" s="54"/>
      <c r="AK39" s="55" t="s">
        <v>100</v>
      </c>
      <c r="AL39" s="212"/>
      <c r="AN39" s="198"/>
      <c r="AO39" s="198"/>
      <c r="AP39" s="52" t="s">
        <v>97</v>
      </c>
      <c r="AQ39" s="53" t="s">
        <v>98</v>
      </c>
      <c r="AR39" s="53"/>
      <c r="AS39" s="53" t="s">
        <v>97</v>
      </c>
      <c r="AT39" s="53" t="s">
        <v>98</v>
      </c>
      <c r="AU39" s="53"/>
      <c r="AV39" s="53" t="s">
        <v>97</v>
      </c>
      <c r="AW39" s="53" t="s">
        <v>98</v>
      </c>
      <c r="AX39" s="53"/>
      <c r="AY39" s="53" t="s">
        <v>97</v>
      </c>
      <c r="AZ39" s="53" t="s">
        <v>98</v>
      </c>
      <c r="BA39" s="53"/>
      <c r="BB39" s="53" t="s">
        <v>99</v>
      </c>
      <c r="BC39" s="54"/>
      <c r="BD39" s="55" t="s">
        <v>100</v>
      </c>
      <c r="BE39" s="212"/>
    </row>
    <row r="40" spans="2:57" ht="15">
      <c r="B40" s="116"/>
      <c r="C40" s="116"/>
      <c r="D40" s="117"/>
      <c r="E40" s="118"/>
      <c r="F40" s="51" t="s">
        <v>102</v>
      </c>
      <c r="G40" s="117"/>
      <c r="H40" s="118"/>
      <c r="I40" s="51" t="s">
        <v>102</v>
      </c>
      <c r="J40" s="117"/>
      <c r="K40" s="118"/>
      <c r="L40" s="51" t="s">
        <v>102</v>
      </c>
      <c r="M40" s="117"/>
      <c r="N40" s="118"/>
      <c r="O40" s="51" t="s">
        <v>102</v>
      </c>
      <c r="P40" s="119"/>
      <c r="Q40" s="51" t="s">
        <v>103</v>
      </c>
      <c r="R40" s="137">
        <f>D40*G40*J40*M40*P40</f>
        <v>0</v>
      </c>
      <c r="S40" s="131"/>
      <c r="U40" s="116"/>
      <c r="V40" s="116"/>
      <c r="W40" s="117"/>
      <c r="X40" s="118"/>
      <c r="Y40" s="51" t="s">
        <v>102</v>
      </c>
      <c r="Z40" s="117"/>
      <c r="AA40" s="118"/>
      <c r="AB40" s="51" t="s">
        <v>102</v>
      </c>
      <c r="AC40" s="117"/>
      <c r="AD40" s="118"/>
      <c r="AE40" s="51" t="s">
        <v>102</v>
      </c>
      <c r="AF40" s="117"/>
      <c r="AG40" s="118"/>
      <c r="AH40" s="51" t="s">
        <v>102</v>
      </c>
      <c r="AI40" s="119"/>
      <c r="AJ40" s="51" t="s">
        <v>103</v>
      </c>
      <c r="AK40" s="137">
        <f>W40*Z40*AC40*AF40*AI40</f>
        <v>0</v>
      </c>
      <c r="AL40" s="176"/>
      <c r="AN40" s="116"/>
      <c r="AO40" s="116"/>
      <c r="AP40" s="117"/>
      <c r="AQ40" s="118"/>
      <c r="AR40" s="51" t="s">
        <v>102</v>
      </c>
      <c r="AS40" s="117"/>
      <c r="AT40" s="118"/>
      <c r="AU40" s="51" t="s">
        <v>102</v>
      </c>
      <c r="AV40" s="117"/>
      <c r="AW40" s="118"/>
      <c r="AX40" s="51" t="s">
        <v>102</v>
      </c>
      <c r="AY40" s="117"/>
      <c r="AZ40" s="118"/>
      <c r="BA40" s="51" t="s">
        <v>102</v>
      </c>
      <c r="BB40" s="119"/>
      <c r="BC40" s="51" t="s">
        <v>103</v>
      </c>
      <c r="BD40" s="137">
        <f>AP40*AS40*AV40*AY40*BB40</f>
        <v>0</v>
      </c>
      <c r="BE40" s="145"/>
    </row>
    <row r="41" spans="2:57" ht="15">
      <c r="B41" s="116"/>
      <c r="C41" s="116"/>
      <c r="D41" s="117"/>
      <c r="E41" s="118"/>
      <c r="F41" s="51" t="s">
        <v>101</v>
      </c>
      <c r="G41" s="117"/>
      <c r="H41" s="118"/>
      <c r="I41" s="51" t="s">
        <v>102</v>
      </c>
      <c r="J41" s="117"/>
      <c r="K41" s="118"/>
      <c r="L41" s="51" t="s">
        <v>102</v>
      </c>
      <c r="M41" s="117"/>
      <c r="N41" s="118"/>
      <c r="O41" s="51" t="s">
        <v>102</v>
      </c>
      <c r="P41" s="119"/>
      <c r="Q41" s="51" t="s">
        <v>103</v>
      </c>
      <c r="R41" s="137">
        <f t="shared" ref="R41:R48" si="6">D41*G41*J41*M41*P41</f>
        <v>0</v>
      </c>
      <c r="S41" s="131"/>
      <c r="U41" s="116"/>
      <c r="V41" s="116"/>
      <c r="W41" s="117"/>
      <c r="X41" s="118"/>
      <c r="Y41" s="51" t="s">
        <v>102</v>
      </c>
      <c r="Z41" s="117"/>
      <c r="AA41" s="118"/>
      <c r="AB41" s="51" t="s">
        <v>102</v>
      </c>
      <c r="AC41" s="117"/>
      <c r="AD41" s="118"/>
      <c r="AE41" s="51" t="s">
        <v>102</v>
      </c>
      <c r="AF41" s="117"/>
      <c r="AG41" s="118"/>
      <c r="AH41" s="51" t="s">
        <v>102</v>
      </c>
      <c r="AI41" s="119"/>
      <c r="AJ41" s="51" t="s">
        <v>103</v>
      </c>
      <c r="AK41" s="137">
        <f t="shared" ref="AK41:AK48" si="7">W41*Z41*AC41*AF41*AI41</f>
        <v>0</v>
      </c>
      <c r="AL41" s="176"/>
      <c r="AN41" s="116"/>
      <c r="AO41" s="116"/>
      <c r="AP41" s="117"/>
      <c r="AQ41" s="118"/>
      <c r="AR41" s="51" t="s">
        <v>102</v>
      </c>
      <c r="AS41" s="117"/>
      <c r="AT41" s="118"/>
      <c r="AU41" s="51" t="s">
        <v>102</v>
      </c>
      <c r="AV41" s="117"/>
      <c r="AW41" s="118"/>
      <c r="AX41" s="51" t="s">
        <v>102</v>
      </c>
      <c r="AY41" s="117"/>
      <c r="AZ41" s="118"/>
      <c r="BA41" s="51" t="s">
        <v>102</v>
      </c>
      <c r="BB41" s="119"/>
      <c r="BC41" s="51" t="s">
        <v>103</v>
      </c>
      <c r="BD41" s="137">
        <f t="shared" ref="BD41:BD49" si="8">AP41*AS41*AV41*AY41*BB41</f>
        <v>0</v>
      </c>
      <c r="BE41" s="145"/>
    </row>
    <row r="42" spans="2:57" ht="15">
      <c r="B42" s="116"/>
      <c r="C42" s="116"/>
      <c r="D42" s="117"/>
      <c r="E42" s="118"/>
      <c r="F42" s="51" t="s">
        <v>102</v>
      </c>
      <c r="G42" s="117"/>
      <c r="H42" s="118"/>
      <c r="I42" s="51" t="s">
        <v>102</v>
      </c>
      <c r="J42" s="117"/>
      <c r="K42" s="118"/>
      <c r="L42" s="51" t="s">
        <v>102</v>
      </c>
      <c r="M42" s="117"/>
      <c r="N42" s="118"/>
      <c r="O42" s="51" t="s">
        <v>102</v>
      </c>
      <c r="P42" s="119"/>
      <c r="Q42" s="51" t="s">
        <v>103</v>
      </c>
      <c r="R42" s="137">
        <f t="shared" si="6"/>
        <v>0</v>
      </c>
      <c r="S42" s="131"/>
      <c r="U42" s="116"/>
      <c r="V42" s="116"/>
      <c r="W42" s="117"/>
      <c r="X42" s="118"/>
      <c r="Y42" s="51" t="s">
        <v>102</v>
      </c>
      <c r="Z42" s="117"/>
      <c r="AA42" s="118"/>
      <c r="AB42" s="51" t="s">
        <v>102</v>
      </c>
      <c r="AC42" s="117"/>
      <c r="AD42" s="118"/>
      <c r="AE42" s="51" t="s">
        <v>102</v>
      </c>
      <c r="AF42" s="117"/>
      <c r="AG42" s="118"/>
      <c r="AH42" s="51" t="s">
        <v>102</v>
      </c>
      <c r="AI42" s="119"/>
      <c r="AJ42" s="51" t="s">
        <v>103</v>
      </c>
      <c r="AK42" s="137">
        <f t="shared" si="7"/>
        <v>0</v>
      </c>
      <c r="AL42" s="176"/>
      <c r="AN42" s="116"/>
      <c r="AO42" s="116"/>
      <c r="AP42" s="117"/>
      <c r="AQ42" s="118"/>
      <c r="AR42" s="51" t="s">
        <v>102</v>
      </c>
      <c r="AS42" s="117"/>
      <c r="AT42" s="118"/>
      <c r="AU42" s="51" t="s">
        <v>102</v>
      </c>
      <c r="AV42" s="117"/>
      <c r="AW42" s="118"/>
      <c r="AX42" s="51" t="s">
        <v>102</v>
      </c>
      <c r="AY42" s="117"/>
      <c r="AZ42" s="118"/>
      <c r="BA42" s="51" t="s">
        <v>102</v>
      </c>
      <c r="BB42" s="119"/>
      <c r="BC42" s="51" t="s">
        <v>103</v>
      </c>
      <c r="BD42" s="137">
        <f t="shared" si="8"/>
        <v>0</v>
      </c>
      <c r="BE42" s="145"/>
    </row>
    <row r="43" spans="2:57" ht="15">
      <c r="B43" s="116"/>
      <c r="C43" s="116"/>
      <c r="D43" s="117"/>
      <c r="E43" s="118"/>
      <c r="F43" s="51" t="s">
        <v>102</v>
      </c>
      <c r="G43" s="117"/>
      <c r="H43" s="118"/>
      <c r="I43" s="51" t="s">
        <v>102</v>
      </c>
      <c r="J43" s="117"/>
      <c r="K43" s="118"/>
      <c r="L43" s="51" t="s">
        <v>102</v>
      </c>
      <c r="M43" s="117"/>
      <c r="N43" s="118"/>
      <c r="O43" s="51" t="s">
        <v>102</v>
      </c>
      <c r="P43" s="119"/>
      <c r="Q43" s="51" t="s">
        <v>103</v>
      </c>
      <c r="R43" s="137">
        <f t="shared" si="6"/>
        <v>0</v>
      </c>
      <c r="S43" s="131"/>
      <c r="U43" s="116"/>
      <c r="V43" s="116"/>
      <c r="W43" s="117"/>
      <c r="X43" s="118"/>
      <c r="Y43" s="51" t="s">
        <v>102</v>
      </c>
      <c r="Z43" s="117"/>
      <c r="AA43" s="118"/>
      <c r="AB43" s="51" t="s">
        <v>102</v>
      </c>
      <c r="AC43" s="117"/>
      <c r="AD43" s="118"/>
      <c r="AE43" s="51" t="s">
        <v>102</v>
      </c>
      <c r="AF43" s="117"/>
      <c r="AG43" s="118"/>
      <c r="AH43" s="51" t="s">
        <v>102</v>
      </c>
      <c r="AI43" s="119"/>
      <c r="AJ43" s="51" t="s">
        <v>103</v>
      </c>
      <c r="AK43" s="137">
        <f t="shared" si="7"/>
        <v>0</v>
      </c>
      <c r="AL43" s="176"/>
      <c r="AN43" s="116"/>
      <c r="AO43" s="116"/>
      <c r="AP43" s="117"/>
      <c r="AQ43" s="118"/>
      <c r="AR43" s="51" t="s">
        <v>102</v>
      </c>
      <c r="AS43" s="117"/>
      <c r="AT43" s="118"/>
      <c r="AU43" s="51" t="s">
        <v>102</v>
      </c>
      <c r="AV43" s="117"/>
      <c r="AW43" s="118"/>
      <c r="AX43" s="51" t="s">
        <v>102</v>
      </c>
      <c r="AY43" s="117"/>
      <c r="AZ43" s="118"/>
      <c r="BA43" s="51" t="s">
        <v>102</v>
      </c>
      <c r="BB43" s="119"/>
      <c r="BC43" s="51" t="s">
        <v>103</v>
      </c>
      <c r="BD43" s="137">
        <f t="shared" si="8"/>
        <v>0</v>
      </c>
      <c r="BE43" s="145"/>
    </row>
    <row r="44" spans="2:57" ht="15">
      <c r="B44" s="116"/>
      <c r="C44" s="116"/>
      <c r="D44" s="117"/>
      <c r="E44" s="118"/>
      <c r="F44" s="51" t="s">
        <v>102</v>
      </c>
      <c r="G44" s="117"/>
      <c r="H44" s="118"/>
      <c r="I44" s="51" t="s">
        <v>102</v>
      </c>
      <c r="J44" s="117"/>
      <c r="K44" s="118"/>
      <c r="L44" s="51" t="s">
        <v>102</v>
      </c>
      <c r="M44" s="117"/>
      <c r="N44" s="118"/>
      <c r="O44" s="51" t="s">
        <v>102</v>
      </c>
      <c r="P44" s="119"/>
      <c r="Q44" s="51" t="s">
        <v>103</v>
      </c>
      <c r="R44" s="137">
        <f t="shared" si="6"/>
        <v>0</v>
      </c>
      <c r="S44" s="131"/>
      <c r="U44" s="116"/>
      <c r="V44" s="116"/>
      <c r="W44" s="117"/>
      <c r="X44" s="118"/>
      <c r="Y44" s="51" t="s">
        <v>102</v>
      </c>
      <c r="Z44" s="117"/>
      <c r="AA44" s="118"/>
      <c r="AB44" s="51" t="s">
        <v>102</v>
      </c>
      <c r="AC44" s="117"/>
      <c r="AD44" s="118"/>
      <c r="AE44" s="51" t="s">
        <v>102</v>
      </c>
      <c r="AF44" s="117"/>
      <c r="AG44" s="118"/>
      <c r="AH44" s="51" t="s">
        <v>102</v>
      </c>
      <c r="AI44" s="119"/>
      <c r="AJ44" s="51" t="s">
        <v>103</v>
      </c>
      <c r="AK44" s="137">
        <f t="shared" si="7"/>
        <v>0</v>
      </c>
      <c r="AL44" s="176"/>
      <c r="AN44" s="116"/>
      <c r="AO44" s="116"/>
      <c r="AP44" s="117"/>
      <c r="AQ44" s="118"/>
      <c r="AR44" s="51" t="s">
        <v>102</v>
      </c>
      <c r="AS44" s="117"/>
      <c r="AT44" s="118"/>
      <c r="AU44" s="51" t="s">
        <v>102</v>
      </c>
      <c r="AV44" s="117"/>
      <c r="AW44" s="118"/>
      <c r="AX44" s="51" t="s">
        <v>102</v>
      </c>
      <c r="AY44" s="117"/>
      <c r="AZ44" s="118"/>
      <c r="BA44" s="51" t="s">
        <v>102</v>
      </c>
      <c r="BB44" s="119"/>
      <c r="BC44" s="51" t="s">
        <v>103</v>
      </c>
      <c r="BD44" s="137">
        <f t="shared" si="8"/>
        <v>0</v>
      </c>
      <c r="BE44" s="145"/>
    </row>
    <row r="45" spans="2:57" ht="15">
      <c r="B45" s="116"/>
      <c r="C45" s="116"/>
      <c r="D45" s="117"/>
      <c r="E45" s="118"/>
      <c r="F45" s="51" t="s">
        <v>102</v>
      </c>
      <c r="G45" s="117"/>
      <c r="H45" s="118"/>
      <c r="I45" s="51" t="s">
        <v>102</v>
      </c>
      <c r="J45" s="117"/>
      <c r="K45" s="118"/>
      <c r="L45" s="51" t="s">
        <v>102</v>
      </c>
      <c r="M45" s="117"/>
      <c r="N45" s="118"/>
      <c r="O45" s="51" t="s">
        <v>102</v>
      </c>
      <c r="P45" s="119"/>
      <c r="Q45" s="51" t="s">
        <v>103</v>
      </c>
      <c r="R45" s="137">
        <f t="shared" si="6"/>
        <v>0</v>
      </c>
      <c r="S45" s="131"/>
      <c r="U45" s="116"/>
      <c r="V45" s="116"/>
      <c r="W45" s="117"/>
      <c r="X45" s="118"/>
      <c r="Y45" s="51" t="s">
        <v>102</v>
      </c>
      <c r="Z45" s="117"/>
      <c r="AA45" s="118"/>
      <c r="AB45" s="51" t="s">
        <v>102</v>
      </c>
      <c r="AC45" s="117"/>
      <c r="AD45" s="118"/>
      <c r="AE45" s="51" t="s">
        <v>102</v>
      </c>
      <c r="AF45" s="117"/>
      <c r="AG45" s="118"/>
      <c r="AH45" s="51" t="s">
        <v>102</v>
      </c>
      <c r="AI45" s="119"/>
      <c r="AJ45" s="51" t="s">
        <v>103</v>
      </c>
      <c r="AK45" s="137">
        <f t="shared" si="7"/>
        <v>0</v>
      </c>
      <c r="AL45" s="176"/>
      <c r="AN45" s="116"/>
      <c r="AO45" s="116"/>
      <c r="AP45" s="117"/>
      <c r="AQ45" s="118"/>
      <c r="AR45" s="51" t="s">
        <v>102</v>
      </c>
      <c r="AS45" s="117"/>
      <c r="AT45" s="118"/>
      <c r="AU45" s="51" t="s">
        <v>102</v>
      </c>
      <c r="AV45" s="117"/>
      <c r="AW45" s="118"/>
      <c r="AX45" s="51" t="s">
        <v>102</v>
      </c>
      <c r="AY45" s="117"/>
      <c r="AZ45" s="118"/>
      <c r="BA45" s="51" t="s">
        <v>102</v>
      </c>
      <c r="BB45" s="119"/>
      <c r="BC45" s="51" t="s">
        <v>103</v>
      </c>
      <c r="BD45" s="137">
        <f t="shared" si="8"/>
        <v>0</v>
      </c>
      <c r="BE45" s="145"/>
    </row>
    <row r="46" spans="2:57" ht="15">
      <c r="B46" s="116"/>
      <c r="C46" s="116"/>
      <c r="D46" s="117"/>
      <c r="E46" s="118"/>
      <c r="F46" s="51" t="s">
        <v>102</v>
      </c>
      <c r="G46" s="117"/>
      <c r="H46" s="118"/>
      <c r="I46" s="51" t="s">
        <v>102</v>
      </c>
      <c r="J46" s="117"/>
      <c r="K46" s="118"/>
      <c r="L46" s="51" t="s">
        <v>102</v>
      </c>
      <c r="M46" s="117"/>
      <c r="N46" s="118"/>
      <c r="O46" s="51" t="s">
        <v>102</v>
      </c>
      <c r="P46" s="119"/>
      <c r="Q46" s="51" t="s">
        <v>103</v>
      </c>
      <c r="R46" s="137">
        <f t="shared" si="6"/>
        <v>0</v>
      </c>
      <c r="S46" s="131"/>
      <c r="U46" s="116"/>
      <c r="V46" s="116"/>
      <c r="W46" s="117"/>
      <c r="X46" s="118"/>
      <c r="Y46" s="51" t="s">
        <v>102</v>
      </c>
      <c r="Z46" s="117"/>
      <c r="AA46" s="118"/>
      <c r="AB46" s="51" t="s">
        <v>102</v>
      </c>
      <c r="AC46" s="117"/>
      <c r="AD46" s="118"/>
      <c r="AE46" s="51" t="s">
        <v>102</v>
      </c>
      <c r="AF46" s="117"/>
      <c r="AG46" s="118"/>
      <c r="AH46" s="51" t="s">
        <v>102</v>
      </c>
      <c r="AI46" s="119"/>
      <c r="AJ46" s="51" t="s">
        <v>103</v>
      </c>
      <c r="AK46" s="137">
        <f t="shared" si="7"/>
        <v>0</v>
      </c>
      <c r="AL46" s="176"/>
      <c r="AN46" s="116"/>
      <c r="AO46" s="116"/>
      <c r="AP46" s="117"/>
      <c r="AQ46" s="118"/>
      <c r="AR46" s="51" t="s">
        <v>102</v>
      </c>
      <c r="AS46" s="117"/>
      <c r="AT46" s="118"/>
      <c r="AU46" s="51" t="s">
        <v>102</v>
      </c>
      <c r="AV46" s="117"/>
      <c r="AW46" s="118"/>
      <c r="AX46" s="51" t="s">
        <v>102</v>
      </c>
      <c r="AY46" s="117"/>
      <c r="AZ46" s="118"/>
      <c r="BA46" s="51" t="s">
        <v>102</v>
      </c>
      <c r="BB46" s="119"/>
      <c r="BC46" s="51" t="s">
        <v>103</v>
      </c>
      <c r="BD46" s="137">
        <f t="shared" si="8"/>
        <v>0</v>
      </c>
      <c r="BE46" s="145"/>
    </row>
    <row r="47" spans="2:57" ht="15">
      <c r="B47" s="116"/>
      <c r="C47" s="116"/>
      <c r="D47" s="117"/>
      <c r="E47" s="118"/>
      <c r="F47" s="51" t="s">
        <v>102</v>
      </c>
      <c r="G47" s="117"/>
      <c r="H47" s="118"/>
      <c r="I47" s="51" t="s">
        <v>102</v>
      </c>
      <c r="J47" s="117"/>
      <c r="K47" s="118"/>
      <c r="L47" s="51" t="s">
        <v>102</v>
      </c>
      <c r="M47" s="117"/>
      <c r="N47" s="118"/>
      <c r="O47" s="51" t="s">
        <v>102</v>
      </c>
      <c r="P47" s="119"/>
      <c r="Q47" s="51" t="s">
        <v>103</v>
      </c>
      <c r="R47" s="137">
        <f t="shared" si="6"/>
        <v>0</v>
      </c>
      <c r="S47" s="131"/>
      <c r="U47" s="116"/>
      <c r="V47" s="116"/>
      <c r="W47" s="117"/>
      <c r="X47" s="118"/>
      <c r="Y47" s="51" t="s">
        <v>102</v>
      </c>
      <c r="Z47" s="117"/>
      <c r="AA47" s="118"/>
      <c r="AB47" s="51" t="s">
        <v>102</v>
      </c>
      <c r="AC47" s="117"/>
      <c r="AD47" s="118"/>
      <c r="AE47" s="51" t="s">
        <v>102</v>
      </c>
      <c r="AF47" s="117"/>
      <c r="AG47" s="118"/>
      <c r="AH47" s="51" t="s">
        <v>102</v>
      </c>
      <c r="AI47" s="119"/>
      <c r="AJ47" s="51" t="s">
        <v>103</v>
      </c>
      <c r="AK47" s="137">
        <f t="shared" si="7"/>
        <v>0</v>
      </c>
      <c r="AL47" s="176"/>
      <c r="AN47" s="116"/>
      <c r="AO47" s="116"/>
      <c r="AP47" s="117"/>
      <c r="AQ47" s="118"/>
      <c r="AR47" s="51" t="s">
        <v>102</v>
      </c>
      <c r="AS47" s="117"/>
      <c r="AT47" s="118"/>
      <c r="AU47" s="51" t="s">
        <v>102</v>
      </c>
      <c r="AV47" s="117"/>
      <c r="AW47" s="118"/>
      <c r="AX47" s="51" t="s">
        <v>102</v>
      </c>
      <c r="AY47" s="117"/>
      <c r="AZ47" s="118"/>
      <c r="BA47" s="51" t="s">
        <v>102</v>
      </c>
      <c r="BB47" s="119"/>
      <c r="BC47" s="51" t="s">
        <v>103</v>
      </c>
      <c r="BD47" s="137">
        <f t="shared" si="8"/>
        <v>0</v>
      </c>
      <c r="BE47" s="145"/>
    </row>
    <row r="48" spans="2:57" ht="15">
      <c r="B48" s="116"/>
      <c r="C48" s="116"/>
      <c r="D48" s="117"/>
      <c r="E48" s="118"/>
      <c r="F48" s="51" t="s">
        <v>102</v>
      </c>
      <c r="G48" s="117"/>
      <c r="H48" s="118"/>
      <c r="I48" s="51" t="s">
        <v>102</v>
      </c>
      <c r="J48" s="117"/>
      <c r="K48" s="118"/>
      <c r="L48" s="51" t="s">
        <v>102</v>
      </c>
      <c r="M48" s="117"/>
      <c r="N48" s="118"/>
      <c r="O48" s="51" t="s">
        <v>102</v>
      </c>
      <c r="P48" s="119"/>
      <c r="Q48" s="51" t="s">
        <v>103</v>
      </c>
      <c r="R48" s="137">
        <f t="shared" si="6"/>
        <v>0</v>
      </c>
      <c r="S48" s="131"/>
      <c r="U48" s="116"/>
      <c r="V48" s="116"/>
      <c r="W48" s="117"/>
      <c r="X48" s="118"/>
      <c r="Y48" s="51" t="s">
        <v>102</v>
      </c>
      <c r="Z48" s="117"/>
      <c r="AA48" s="118"/>
      <c r="AB48" s="51" t="s">
        <v>102</v>
      </c>
      <c r="AC48" s="117"/>
      <c r="AD48" s="118"/>
      <c r="AE48" s="51" t="s">
        <v>102</v>
      </c>
      <c r="AF48" s="117"/>
      <c r="AG48" s="118"/>
      <c r="AH48" s="51" t="s">
        <v>102</v>
      </c>
      <c r="AI48" s="119"/>
      <c r="AJ48" s="51" t="s">
        <v>103</v>
      </c>
      <c r="AK48" s="137">
        <f t="shared" si="7"/>
        <v>0</v>
      </c>
      <c r="AL48" s="176"/>
      <c r="AN48" s="116"/>
      <c r="AO48" s="116"/>
      <c r="AP48" s="117"/>
      <c r="AQ48" s="118"/>
      <c r="AR48" s="51" t="s">
        <v>102</v>
      </c>
      <c r="AS48" s="117"/>
      <c r="AT48" s="118"/>
      <c r="AU48" s="51" t="s">
        <v>102</v>
      </c>
      <c r="AV48" s="117"/>
      <c r="AW48" s="118"/>
      <c r="AX48" s="51" t="s">
        <v>102</v>
      </c>
      <c r="AY48" s="117"/>
      <c r="AZ48" s="118"/>
      <c r="BA48" s="51" t="s">
        <v>102</v>
      </c>
      <c r="BB48" s="119"/>
      <c r="BC48" s="51" t="s">
        <v>103</v>
      </c>
      <c r="BD48" s="137">
        <f t="shared" si="8"/>
        <v>0</v>
      </c>
      <c r="BE48" s="145"/>
    </row>
    <row r="49" spans="2:57" ht="15.5" thickBot="1">
      <c r="B49" s="128"/>
      <c r="C49" s="128"/>
      <c r="D49" s="130"/>
      <c r="E49" s="178"/>
      <c r="F49" s="111" t="s">
        <v>102</v>
      </c>
      <c r="G49" s="130"/>
      <c r="H49" s="178"/>
      <c r="I49" s="111" t="s">
        <v>102</v>
      </c>
      <c r="J49" s="130"/>
      <c r="K49" s="178"/>
      <c r="L49" s="111" t="s">
        <v>102</v>
      </c>
      <c r="M49" s="130"/>
      <c r="N49" s="178"/>
      <c r="O49" s="111" t="s">
        <v>102</v>
      </c>
      <c r="P49" s="179"/>
      <c r="Q49" s="111" t="s">
        <v>103</v>
      </c>
      <c r="R49" s="138">
        <f t="shared" ref="R49" si="9">D49*G49*J49*M49*P49</f>
        <v>0</v>
      </c>
      <c r="S49" s="181"/>
      <c r="U49" s="128"/>
      <c r="V49" s="128"/>
      <c r="W49" s="130"/>
      <c r="X49" s="178"/>
      <c r="Y49" s="111" t="s">
        <v>102</v>
      </c>
      <c r="Z49" s="130"/>
      <c r="AA49" s="178"/>
      <c r="AB49" s="111" t="s">
        <v>102</v>
      </c>
      <c r="AC49" s="130"/>
      <c r="AD49" s="178"/>
      <c r="AE49" s="111" t="s">
        <v>102</v>
      </c>
      <c r="AF49" s="130"/>
      <c r="AG49" s="178"/>
      <c r="AH49" s="111" t="s">
        <v>102</v>
      </c>
      <c r="AI49" s="179"/>
      <c r="AJ49" s="111" t="s">
        <v>103</v>
      </c>
      <c r="AK49" s="138">
        <f t="shared" ref="AK49" si="10">W49*Z49*AC49*AF49*AI49</f>
        <v>0</v>
      </c>
      <c r="AL49" s="180"/>
      <c r="AM49" s="91"/>
      <c r="AN49" s="128"/>
      <c r="AO49" s="128"/>
      <c r="AP49" s="130"/>
      <c r="AQ49" s="178"/>
      <c r="AR49" s="111" t="s">
        <v>102</v>
      </c>
      <c r="AS49" s="130"/>
      <c r="AT49" s="178"/>
      <c r="AU49" s="111" t="s">
        <v>102</v>
      </c>
      <c r="AV49" s="130"/>
      <c r="AW49" s="178"/>
      <c r="AX49" s="111" t="s">
        <v>102</v>
      </c>
      <c r="AY49" s="130"/>
      <c r="AZ49" s="178"/>
      <c r="BA49" s="111" t="s">
        <v>102</v>
      </c>
      <c r="BB49" s="179"/>
      <c r="BC49" s="111" t="s">
        <v>103</v>
      </c>
      <c r="BD49" s="138">
        <f t="shared" si="8"/>
        <v>0</v>
      </c>
      <c r="BE49" s="146"/>
    </row>
    <row r="50" spans="2:57" ht="15.5" outlineLevel="1" thickTop="1">
      <c r="B50" s="61"/>
      <c r="C50" s="61"/>
      <c r="D50" s="104"/>
      <c r="E50" s="61"/>
      <c r="F50" s="112" t="s">
        <v>102</v>
      </c>
      <c r="G50" s="104"/>
      <c r="H50" s="61"/>
      <c r="I50" s="112" t="s">
        <v>102</v>
      </c>
      <c r="J50" s="104"/>
      <c r="K50" s="61"/>
      <c r="L50" s="112" t="s">
        <v>102</v>
      </c>
      <c r="M50" s="104"/>
      <c r="N50" s="61"/>
      <c r="O50" s="112" t="s">
        <v>102</v>
      </c>
      <c r="P50" s="104"/>
      <c r="Q50" s="112" t="s">
        <v>103</v>
      </c>
      <c r="R50" s="139">
        <f t="shared" ref="R50:R58" si="11">D50*G50*J50*M50*P50</f>
        <v>0</v>
      </c>
      <c r="S50" s="142"/>
      <c r="U50" s="113"/>
      <c r="V50" s="113"/>
      <c r="W50" s="114"/>
      <c r="X50" s="113"/>
      <c r="Y50" s="115" t="s">
        <v>102</v>
      </c>
      <c r="Z50" s="114"/>
      <c r="AA50" s="113"/>
      <c r="AB50" s="115" t="s">
        <v>102</v>
      </c>
      <c r="AC50" s="114"/>
      <c r="AD50" s="113"/>
      <c r="AE50" s="115" t="s">
        <v>102</v>
      </c>
      <c r="AF50" s="114"/>
      <c r="AG50" s="113"/>
      <c r="AH50" s="115" t="s">
        <v>102</v>
      </c>
      <c r="AI50" s="114"/>
      <c r="AJ50" s="115" t="s">
        <v>103</v>
      </c>
      <c r="AK50" s="141">
        <f t="shared" ref="AK50:AK58" si="12">W50*Z50*AC50*AF50*AI50</f>
        <v>0</v>
      </c>
      <c r="AL50" s="143"/>
      <c r="AN50" s="61"/>
      <c r="AO50" s="61"/>
      <c r="AP50" s="104"/>
      <c r="AQ50" s="61"/>
      <c r="AR50" s="112" t="s">
        <v>102</v>
      </c>
      <c r="AS50" s="104"/>
      <c r="AT50" s="61"/>
      <c r="AU50" s="112" t="s">
        <v>102</v>
      </c>
      <c r="AV50" s="104"/>
      <c r="AW50" s="61"/>
      <c r="AX50" s="112" t="s">
        <v>102</v>
      </c>
      <c r="AY50" s="104"/>
      <c r="AZ50" s="61"/>
      <c r="BA50" s="112" t="s">
        <v>102</v>
      </c>
      <c r="BB50" s="104"/>
      <c r="BC50" s="112" t="s">
        <v>103</v>
      </c>
      <c r="BD50" s="139">
        <f t="shared" ref="BD50:BD58" si="13">AP50*AS50*AV50*AY50*BB50</f>
        <v>0</v>
      </c>
      <c r="BE50" s="142"/>
    </row>
    <row r="51" spans="2:57" ht="15" outlineLevel="1">
      <c r="B51" s="17"/>
      <c r="C51" s="17"/>
      <c r="D51" s="105"/>
      <c r="E51" s="17"/>
      <c r="F51" s="51" t="s">
        <v>102</v>
      </c>
      <c r="G51" s="105"/>
      <c r="H51" s="17"/>
      <c r="I51" s="51" t="s">
        <v>102</v>
      </c>
      <c r="J51" s="105"/>
      <c r="K51" s="17"/>
      <c r="L51" s="51" t="s">
        <v>102</v>
      </c>
      <c r="M51" s="105"/>
      <c r="N51" s="17"/>
      <c r="O51" s="51" t="s">
        <v>102</v>
      </c>
      <c r="P51" s="105"/>
      <c r="Q51" s="51" t="s">
        <v>103</v>
      </c>
      <c r="R51" s="137">
        <f t="shared" si="11"/>
        <v>0</v>
      </c>
      <c r="S51" s="133"/>
      <c r="U51" s="17"/>
      <c r="V51" s="17"/>
      <c r="W51" s="105"/>
      <c r="X51" s="17"/>
      <c r="Y51" s="51" t="s">
        <v>102</v>
      </c>
      <c r="Z51" s="105"/>
      <c r="AA51" s="17"/>
      <c r="AB51" s="51" t="s">
        <v>102</v>
      </c>
      <c r="AC51" s="105"/>
      <c r="AD51" s="17"/>
      <c r="AE51" s="51" t="s">
        <v>102</v>
      </c>
      <c r="AF51" s="105"/>
      <c r="AG51" s="17"/>
      <c r="AH51" s="51" t="s">
        <v>102</v>
      </c>
      <c r="AI51" s="105"/>
      <c r="AJ51" s="51" t="s">
        <v>103</v>
      </c>
      <c r="AK51" s="137">
        <f t="shared" si="12"/>
        <v>0</v>
      </c>
      <c r="AL51" s="133"/>
      <c r="AN51" s="17"/>
      <c r="AO51" s="17"/>
      <c r="AP51" s="105"/>
      <c r="AQ51" s="17"/>
      <c r="AR51" s="51" t="s">
        <v>102</v>
      </c>
      <c r="AS51" s="105"/>
      <c r="AT51" s="17"/>
      <c r="AU51" s="51" t="s">
        <v>102</v>
      </c>
      <c r="AV51" s="105"/>
      <c r="AW51" s="17"/>
      <c r="AX51" s="51" t="s">
        <v>102</v>
      </c>
      <c r="AY51" s="105"/>
      <c r="AZ51" s="17"/>
      <c r="BA51" s="51" t="s">
        <v>102</v>
      </c>
      <c r="BB51" s="105"/>
      <c r="BC51" s="51" t="s">
        <v>103</v>
      </c>
      <c r="BD51" s="137">
        <f t="shared" si="13"/>
        <v>0</v>
      </c>
      <c r="BE51" s="133"/>
    </row>
    <row r="52" spans="2:57" ht="15" outlineLevel="1">
      <c r="B52" s="17"/>
      <c r="C52" s="17"/>
      <c r="D52" s="105"/>
      <c r="E52" s="17"/>
      <c r="F52" s="51" t="s">
        <v>102</v>
      </c>
      <c r="G52" s="105"/>
      <c r="H52" s="17"/>
      <c r="I52" s="51" t="s">
        <v>102</v>
      </c>
      <c r="J52" s="105"/>
      <c r="K52" s="17"/>
      <c r="L52" s="51" t="s">
        <v>102</v>
      </c>
      <c r="M52" s="105"/>
      <c r="N52" s="17"/>
      <c r="O52" s="51" t="s">
        <v>102</v>
      </c>
      <c r="P52" s="105"/>
      <c r="Q52" s="51" t="s">
        <v>103</v>
      </c>
      <c r="R52" s="137">
        <f t="shared" si="11"/>
        <v>0</v>
      </c>
      <c r="S52" s="133"/>
      <c r="U52" s="17"/>
      <c r="V52" s="17"/>
      <c r="W52" s="105"/>
      <c r="X52" s="17"/>
      <c r="Y52" s="51" t="s">
        <v>102</v>
      </c>
      <c r="Z52" s="105"/>
      <c r="AA52" s="17"/>
      <c r="AB52" s="51" t="s">
        <v>102</v>
      </c>
      <c r="AC52" s="105"/>
      <c r="AD52" s="17"/>
      <c r="AE52" s="51" t="s">
        <v>102</v>
      </c>
      <c r="AF52" s="105"/>
      <c r="AG52" s="17"/>
      <c r="AH52" s="51" t="s">
        <v>102</v>
      </c>
      <c r="AI52" s="105"/>
      <c r="AJ52" s="51" t="s">
        <v>103</v>
      </c>
      <c r="AK52" s="137">
        <f t="shared" si="12"/>
        <v>0</v>
      </c>
      <c r="AL52" s="133"/>
      <c r="AN52" s="17"/>
      <c r="AO52" s="17"/>
      <c r="AP52" s="105"/>
      <c r="AQ52" s="17"/>
      <c r="AR52" s="51" t="s">
        <v>102</v>
      </c>
      <c r="AS52" s="105"/>
      <c r="AT52" s="17"/>
      <c r="AU52" s="51" t="s">
        <v>102</v>
      </c>
      <c r="AV52" s="105"/>
      <c r="AW52" s="17"/>
      <c r="AX52" s="51" t="s">
        <v>102</v>
      </c>
      <c r="AY52" s="105"/>
      <c r="AZ52" s="17"/>
      <c r="BA52" s="51" t="s">
        <v>102</v>
      </c>
      <c r="BB52" s="105"/>
      <c r="BC52" s="51" t="s">
        <v>103</v>
      </c>
      <c r="BD52" s="137">
        <f t="shared" si="13"/>
        <v>0</v>
      </c>
      <c r="BE52" s="133"/>
    </row>
    <row r="53" spans="2:57" ht="15" outlineLevel="1">
      <c r="B53" s="17"/>
      <c r="C53" s="17"/>
      <c r="D53" s="105"/>
      <c r="E53" s="17"/>
      <c r="F53" s="51" t="s">
        <v>102</v>
      </c>
      <c r="G53" s="105"/>
      <c r="H53" s="17"/>
      <c r="I53" s="51" t="s">
        <v>102</v>
      </c>
      <c r="J53" s="105"/>
      <c r="K53" s="17"/>
      <c r="L53" s="51" t="s">
        <v>102</v>
      </c>
      <c r="M53" s="105"/>
      <c r="N53" s="17"/>
      <c r="O53" s="51" t="s">
        <v>102</v>
      </c>
      <c r="P53" s="105"/>
      <c r="Q53" s="51" t="s">
        <v>103</v>
      </c>
      <c r="R53" s="137">
        <f t="shared" si="11"/>
        <v>0</v>
      </c>
      <c r="S53" s="133"/>
      <c r="U53" s="17"/>
      <c r="V53" s="17"/>
      <c r="W53" s="105"/>
      <c r="X53" s="17"/>
      <c r="Y53" s="51" t="s">
        <v>102</v>
      </c>
      <c r="Z53" s="105"/>
      <c r="AA53" s="17"/>
      <c r="AB53" s="51" t="s">
        <v>102</v>
      </c>
      <c r="AC53" s="105"/>
      <c r="AD53" s="17"/>
      <c r="AE53" s="51" t="s">
        <v>102</v>
      </c>
      <c r="AF53" s="105"/>
      <c r="AG53" s="17"/>
      <c r="AH53" s="51" t="s">
        <v>102</v>
      </c>
      <c r="AI53" s="105"/>
      <c r="AJ53" s="51" t="s">
        <v>103</v>
      </c>
      <c r="AK53" s="137">
        <f t="shared" si="12"/>
        <v>0</v>
      </c>
      <c r="AL53" s="133"/>
      <c r="AN53" s="17"/>
      <c r="AO53" s="17"/>
      <c r="AP53" s="105"/>
      <c r="AQ53" s="17"/>
      <c r="AR53" s="51" t="s">
        <v>102</v>
      </c>
      <c r="AS53" s="105"/>
      <c r="AT53" s="17"/>
      <c r="AU53" s="51" t="s">
        <v>102</v>
      </c>
      <c r="AV53" s="105"/>
      <c r="AW53" s="17"/>
      <c r="AX53" s="51" t="s">
        <v>102</v>
      </c>
      <c r="AY53" s="105"/>
      <c r="AZ53" s="17"/>
      <c r="BA53" s="51" t="s">
        <v>102</v>
      </c>
      <c r="BB53" s="105"/>
      <c r="BC53" s="51" t="s">
        <v>103</v>
      </c>
      <c r="BD53" s="137">
        <f t="shared" si="13"/>
        <v>0</v>
      </c>
      <c r="BE53" s="133"/>
    </row>
    <row r="54" spans="2:57" ht="15" outlineLevel="1">
      <c r="B54" s="17"/>
      <c r="C54" s="17"/>
      <c r="D54" s="105"/>
      <c r="E54" s="17"/>
      <c r="F54" s="51" t="s">
        <v>102</v>
      </c>
      <c r="G54" s="105"/>
      <c r="H54" s="17"/>
      <c r="I54" s="51" t="s">
        <v>102</v>
      </c>
      <c r="J54" s="105"/>
      <c r="K54" s="17"/>
      <c r="L54" s="51" t="s">
        <v>102</v>
      </c>
      <c r="M54" s="105"/>
      <c r="N54" s="17"/>
      <c r="O54" s="51" t="s">
        <v>102</v>
      </c>
      <c r="P54" s="105"/>
      <c r="Q54" s="51" t="s">
        <v>103</v>
      </c>
      <c r="R54" s="137">
        <f t="shared" si="11"/>
        <v>0</v>
      </c>
      <c r="S54" s="133"/>
      <c r="U54" s="17"/>
      <c r="V54" s="17"/>
      <c r="W54" s="105"/>
      <c r="X54" s="17"/>
      <c r="Y54" s="51" t="s">
        <v>102</v>
      </c>
      <c r="Z54" s="105"/>
      <c r="AA54" s="17"/>
      <c r="AB54" s="51" t="s">
        <v>102</v>
      </c>
      <c r="AC54" s="105"/>
      <c r="AD54" s="17"/>
      <c r="AE54" s="51" t="s">
        <v>102</v>
      </c>
      <c r="AF54" s="105"/>
      <c r="AG54" s="17"/>
      <c r="AH54" s="51" t="s">
        <v>102</v>
      </c>
      <c r="AI54" s="105"/>
      <c r="AJ54" s="51" t="s">
        <v>103</v>
      </c>
      <c r="AK54" s="137">
        <f t="shared" si="12"/>
        <v>0</v>
      </c>
      <c r="AL54" s="133"/>
      <c r="AN54" s="17"/>
      <c r="AO54" s="17"/>
      <c r="AP54" s="105"/>
      <c r="AQ54" s="17"/>
      <c r="AR54" s="51" t="s">
        <v>102</v>
      </c>
      <c r="AS54" s="105"/>
      <c r="AT54" s="17"/>
      <c r="AU54" s="51" t="s">
        <v>102</v>
      </c>
      <c r="AV54" s="105"/>
      <c r="AW54" s="17"/>
      <c r="AX54" s="51" t="s">
        <v>102</v>
      </c>
      <c r="AY54" s="105"/>
      <c r="AZ54" s="17"/>
      <c r="BA54" s="51" t="s">
        <v>102</v>
      </c>
      <c r="BB54" s="105"/>
      <c r="BC54" s="51" t="s">
        <v>103</v>
      </c>
      <c r="BD54" s="137">
        <f t="shared" si="13"/>
        <v>0</v>
      </c>
      <c r="BE54" s="133"/>
    </row>
    <row r="55" spans="2:57" ht="15" outlineLevel="1">
      <c r="B55" s="17"/>
      <c r="C55" s="17"/>
      <c r="D55" s="105"/>
      <c r="E55" s="17"/>
      <c r="F55" s="51" t="s">
        <v>102</v>
      </c>
      <c r="G55" s="105"/>
      <c r="H55" s="17"/>
      <c r="I55" s="51" t="s">
        <v>102</v>
      </c>
      <c r="J55" s="105"/>
      <c r="K55" s="17"/>
      <c r="L55" s="51" t="s">
        <v>102</v>
      </c>
      <c r="M55" s="105"/>
      <c r="N55" s="17"/>
      <c r="O55" s="51" t="s">
        <v>102</v>
      </c>
      <c r="P55" s="105"/>
      <c r="Q55" s="51" t="s">
        <v>103</v>
      </c>
      <c r="R55" s="137">
        <f t="shared" si="11"/>
        <v>0</v>
      </c>
      <c r="S55" s="133"/>
      <c r="U55" s="17"/>
      <c r="V55" s="17"/>
      <c r="W55" s="105"/>
      <c r="X55" s="17"/>
      <c r="Y55" s="51" t="s">
        <v>102</v>
      </c>
      <c r="Z55" s="105"/>
      <c r="AA55" s="17"/>
      <c r="AB55" s="51" t="s">
        <v>102</v>
      </c>
      <c r="AC55" s="105"/>
      <c r="AD55" s="17"/>
      <c r="AE55" s="51" t="s">
        <v>102</v>
      </c>
      <c r="AF55" s="105"/>
      <c r="AG55" s="17"/>
      <c r="AH55" s="51" t="s">
        <v>102</v>
      </c>
      <c r="AI55" s="105"/>
      <c r="AJ55" s="51" t="s">
        <v>103</v>
      </c>
      <c r="AK55" s="137">
        <f t="shared" si="12"/>
        <v>0</v>
      </c>
      <c r="AL55" s="133"/>
      <c r="AN55" s="17"/>
      <c r="AO55" s="17"/>
      <c r="AP55" s="105"/>
      <c r="AQ55" s="17"/>
      <c r="AR55" s="51" t="s">
        <v>102</v>
      </c>
      <c r="AS55" s="105"/>
      <c r="AT55" s="17"/>
      <c r="AU55" s="51" t="s">
        <v>102</v>
      </c>
      <c r="AV55" s="105"/>
      <c r="AW55" s="17"/>
      <c r="AX55" s="51" t="s">
        <v>102</v>
      </c>
      <c r="AY55" s="105"/>
      <c r="AZ55" s="17"/>
      <c r="BA55" s="51" t="s">
        <v>102</v>
      </c>
      <c r="BB55" s="105"/>
      <c r="BC55" s="51" t="s">
        <v>103</v>
      </c>
      <c r="BD55" s="137">
        <f t="shared" si="13"/>
        <v>0</v>
      </c>
      <c r="BE55" s="133"/>
    </row>
    <row r="56" spans="2:57" ht="15" outlineLevel="1">
      <c r="B56" s="17"/>
      <c r="C56" s="17"/>
      <c r="D56" s="105"/>
      <c r="E56" s="17"/>
      <c r="F56" s="51" t="s">
        <v>102</v>
      </c>
      <c r="G56" s="105"/>
      <c r="H56" s="17"/>
      <c r="I56" s="51" t="s">
        <v>102</v>
      </c>
      <c r="J56" s="105"/>
      <c r="K56" s="17"/>
      <c r="L56" s="51" t="s">
        <v>102</v>
      </c>
      <c r="M56" s="105"/>
      <c r="N56" s="17"/>
      <c r="O56" s="51" t="s">
        <v>102</v>
      </c>
      <c r="P56" s="105"/>
      <c r="Q56" s="51" t="s">
        <v>103</v>
      </c>
      <c r="R56" s="137">
        <f t="shared" si="11"/>
        <v>0</v>
      </c>
      <c r="S56" s="133"/>
      <c r="U56" s="17"/>
      <c r="V56" s="17"/>
      <c r="W56" s="105"/>
      <c r="X56" s="17"/>
      <c r="Y56" s="51" t="s">
        <v>102</v>
      </c>
      <c r="Z56" s="105"/>
      <c r="AA56" s="17"/>
      <c r="AB56" s="51" t="s">
        <v>102</v>
      </c>
      <c r="AC56" s="105"/>
      <c r="AD56" s="17"/>
      <c r="AE56" s="51" t="s">
        <v>102</v>
      </c>
      <c r="AF56" s="105"/>
      <c r="AG56" s="17"/>
      <c r="AH56" s="51" t="s">
        <v>102</v>
      </c>
      <c r="AI56" s="105"/>
      <c r="AJ56" s="51" t="s">
        <v>103</v>
      </c>
      <c r="AK56" s="137">
        <f t="shared" si="12"/>
        <v>0</v>
      </c>
      <c r="AL56" s="133"/>
      <c r="AN56" s="17"/>
      <c r="AO56" s="17"/>
      <c r="AP56" s="105"/>
      <c r="AQ56" s="17"/>
      <c r="AR56" s="51" t="s">
        <v>102</v>
      </c>
      <c r="AS56" s="105"/>
      <c r="AT56" s="17"/>
      <c r="AU56" s="51" t="s">
        <v>102</v>
      </c>
      <c r="AV56" s="105"/>
      <c r="AW56" s="17"/>
      <c r="AX56" s="51" t="s">
        <v>102</v>
      </c>
      <c r="AY56" s="105"/>
      <c r="AZ56" s="17"/>
      <c r="BA56" s="51" t="s">
        <v>102</v>
      </c>
      <c r="BB56" s="105"/>
      <c r="BC56" s="51" t="s">
        <v>103</v>
      </c>
      <c r="BD56" s="137">
        <f t="shared" si="13"/>
        <v>0</v>
      </c>
      <c r="BE56" s="133"/>
    </row>
    <row r="57" spans="2:57" ht="15" outlineLevel="1">
      <c r="B57" s="17"/>
      <c r="C57" s="17"/>
      <c r="D57" s="105"/>
      <c r="E57" s="17"/>
      <c r="F57" s="51" t="s">
        <v>102</v>
      </c>
      <c r="G57" s="105"/>
      <c r="H57" s="17"/>
      <c r="I57" s="51" t="s">
        <v>102</v>
      </c>
      <c r="J57" s="105"/>
      <c r="K57" s="17"/>
      <c r="L57" s="51" t="s">
        <v>102</v>
      </c>
      <c r="M57" s="105"/>
      <c r="N57" s="17"/>
      <c r="O57" s="51" t="s">
        <v>102</v>
      </c>
      <c r="P57" s="105"/>
      <c r="Q57" s="51" t="s">
        <v>103</v>
      </c>
      <c r="R57" s="137">
        <f t="shared" si="11"/>
        <v>0</v>
      </c>
      <c r="S57" s="133"/>
      <c r="U57" s="17"/>
      <c r="V57" s="17"/>
      <c r="W57" s="105"/>
      <c r="X57" s="17"/>
      <c r="Y57" s="51" t="s">
        <v>102</v>
      </c>
      <c r="Z57" s="105"/>
      <c r="AA57" s="17"/>
      <c r="AB57" s="51" t="s">
        <v>102</v>
      </c>
      <c r="AC57" s="105"/>
      <c r="AD57" s="17"/>
      <c r="AE57" s="51" t="s">
        <v>102</v>
      </c>
      <c r="AF57" s="105"/>
      <c r="AG57" s="17"/>
      <c r="AH57" s="51" t="s">
        <v>102</v>
      </c>
      <c r="AI57" s="105"/>
      <c r="AJ57" s="51" t="s">
        <v>103</v>
      </c>
      <c r="AK57" s="137">
        <f t="shared" si="12"/>
        <v>0</v>
      </c>
      <c r="AL57" s="133"/>
      <c r="AN57" s="17"/>
      <c r="AO57" s="17"/>
      <c r="AP57" s="105"/>
      <c r="AQ57" s="17"/>
      <c r="AR57" s="51" t="s">
        <v>102</v>
      </c>
      <c r="AS57" s="105"/>
      <c r="AT57" s="17"/>
      <c r="AU57" s="51" t="s">
        <v>102</v>
      </c>
      <c r="AV57" s="105"/>
      <c r="AW57" s="17"/>
      <c r="AX57" s="51" t="s">
        <v>102</v>
      </c>
      <c r="AY57" s="105"/>
      <c r="AZ57" s="17"/>
      <c r="BA57" s="51" t="s">
        <v>102</v>
      </c>
      <c r="BB57" s="105"/>
      <c r="BC57" s="51" t="s">
        <v>103</v>
      </c>
      <c r="BD57" s="137">
        <f t="shared" si="13"/>
        <v>0</v>
      </c>
      <c r="BE57" s="133"/>
    </row>
    <row r="58" spans="2:57" ht="15.5" outlineLevel="1" thickBot="1">
      <c r="B58" s="20"/>
      <c r="C58" s="20"/>
      <c r="D58" s="106"/>
      <c r="E58" s="20"/>
      <c r="F58" s="111" t="s">
        <v>102</v>
      </c>
      <c r="G58" s="106"/>
      <c r="H58" s="20"/>
      <c r="I58" s="111" t="s">
        <v>102</v>
      </c>
      <c r="J58" s="106"/>
      <c r="K58" s="20"/>
      <c r="L58" s="111" t="s">
        <v>102</v>
      </c>
      <c r="M58" s="106"/>
      <c r="N58" s="20"/>
      <c r="O58" s="111" t="s">
        <v>102</v>
      </c>
      <c r="P58" s="106"/>
      <c r="Q58" s="111" t="s">
        <v>103</v>
      </c>
      <c r="R58" s="138">
        <f t="shared" si="11"/>
        <v>0</v>
      </c>
      <c r="S58" s="134"/>
      <c r="U58" s="20"/>
      <c r="V58" s="20"/>
      <c r="W58" s="106"/>
      <c r="X58" s="20"/>
      <c r="Y58" s="111" t="s">
        <v>102</v>
      </c>
      <c r="Z58" s="106"/>
      <c r="AA58" s="20"/>
      <c r="AB58" s="111" t="s">
        <v>102</v>
      </c>
      <c r="AC58" s="106"/>
      <c r="AD58" s="20"/>
      <c r="AE58" s="111" t="s">
        <v>102</v>
      </c>
      <c r="AF58" s="106"/>
      <c r="AG58" s="20"/>
      <c r="AH58" s="111" t="s">
        <v>102</v>
      </c>
      <c r="AI58" s="106"/>
      <c r="AJ58" s="111" t="s">
        <v>103</v>
      </c>
      <c r="AK58" s="138">
        <f t="shared" si="12"/>
        <v>0</v>
      </c>
      <c r="AL58" s="134"/>
      <c r="AN58" s="20"/>
      <c r="AO58" s="20"/>
      <c r="AP58" s="106"/>
      <c r="AQ58" s="20"/>
      <c r="AR58" s="111" t="s">
        <v>102</v>
      </c>
      <c r="AS58" s="106"/>
      <c r="AT58" s="20"/>
      <c r="AU58" s="111" t="s">
        <v>102</v>
      </c>
      <c r="AV58" s="106"/>
      <c r="AW58" s="20"/>
      <c r="AX58" s="111" t="s">
        <v>102</v>
      </c>
      <c r="AY58" s="106"/>
      <c r="AZ58" s="20"/>
      <c r="BA58" s="111" t="s">
        <v>102</v>
      </c>
      <c r="BB58" s="106"/>
      <c r="BC58" s="111" t="s">
        <v>103</v>
      </c>
      <c r="BD58" s="138">
        <f t="shared" si="13"/>
        <v>0</v>
      </c>
      <c r="BE58" s="134"/>
    </row>
    <row r="59" spans="2:57" ht="15.5" thickTop="1">
      <c r="B59" s="22" t="s">
        <v>104</v>
      </c>
      <c r="C59" s="202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4"/>
      <c r="R59" s="23">
        <f>SUM(R40:R58)</f>
        <v>0</v>
      </c>
      <c r="S59" s="77">
        <f>SUM(S40:S58)</f>
        <v>0</v>
      </c>
      <c r="U59" s="22" t="s">
        <v>104</v>
      </c>
      <c r="V59" s="202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4"/>
      <c r="AK59" s="23">
        <f>SUM(AK40:AK58)</f>
        <v>0</v>
      </c>
      <c r="AL59" s="75">
        <f>SUM(AL40:AL58)</f>
        <v>0</v>
      </c>
      <c r="AM59" s="91"/>
      <c r="AN59" s="22" t="s">
        <v>104</v>
      </c>
      <c r="AO59" s="110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9"/>
      <c r="BD59" s="23">
        <f>SUM(BD40:BD58)</f>
        <v>0</v>
      </c>
      <c r="BE59" s="75">
        <f>SUM(BE40:BE58)</f>
        <v>0</v>
      </c>
    </row>
    <row r="60" spans="2:57" ht="15">
      <c r="B60" s="24" t="str">
        <f>IF($C$8=$Q$70,"% (Less than 10 %)","% (Less than 30 %)")</f>
        <v>% (Less than 10 %)</v>
      </c>
      <c r="C60" s="205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76" t="e">
        <f>IF(C8=Q70,IF(S59/S61&gt;0.1,"NG","OK"),IF(S59/S61&gt;0.3,"NG","OK"))</f>
        <v>#DIV/0!</v>
      </c>
      <c r="U60" s="24" t="str">
        <f>IF($C$8=$Q$70,"% (Less than 10 %)","% (Less than 30 %)")</f>
        <v>% (Less than 10 %)</v>
      </c>
      <c r="V60" s="205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7"/>
      <c r="AL60" s="76" t="e">
        <f>IF(C8=Q70,IF(AL59/AL61&gt;0.1,"NG","OK"),IF(AL59/AL61&gt;0.3,"NG","OK"))</f>
        <v>#DIV/0!</v>
      </c>
      <c r="AN60" s="24" t="str">
        <f>IF($C$8=$Q$70,"% (Less than 10 %)","% (Less than 30 %)")</f>
        <v>% (Less than 10 %)</v>
      </c>
      <c r="AO60" s="205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7"/>
      <c r="BE60" s="76" t="e">
        <f>IF(C8=Q70,IF(BE59/BE61&gt;0.1,"NG","OK"),IF(BE59/BE61&gt;0.3,"NG","OK"))</f>
        <v>#DIV/0!</v>
      </c>
    </row>
    <row r="61" spans="2:57" ht="15">
      <c r="B61" s="16" t="s">
        <v>106</v>
      </c>
      <c r="C61" s="208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10"/>
      <c r="R61" s="65">
        <f>R37+R59</f>
        <v>0</v>
      </c>
      <c r="S61" s="94">
        <f>SUM(S37+S59)</f>
        <v>0</v>
      </c>
      <c r="U61" s="16" t="s">
        <v>106</v>
      </c>
      <c r="V61" s="208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10"/>
      <c r="AK61" s="26">
        <f>AK37+AK59</f>
        <v>0</v>
      </c>
      <c r="AL61" s="85">
        <f>SUM(AL37+AL59)</f>
        <v>0</v>
      </c>
      <c r="AN61" s="16" t="s">
        <v>106</v>
      </c>
      <c r="AO61" s="208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10"/>
      <c r="BD61" s="26">
        <f>SUM(BD37+BD59)</f>
        <v>0</v>
      </c>
      <c r="BE61" s="86">
        <f>SUM(BE37+BE59)</f>
        <v>0</v>
      </c>
    </row>
    <row r="62" spans="2:57" ht="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27"/>
      <c r="U62" s="13"/>
      <c r="V62" s="13"/>
      <c r="W62" s="13"/>
      <c r="X62" s="13"/>
      <c r="Y62" s="13"/>
      <c r="Z62" s="13"/>
      <c r="AA62" s="13"/>
      <c r="AB62" s="13"/>
      <c r="AC62" s="13"/>
      <c r="AL62" s="27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E62" s="27"/>
    </row>
    <row r="65" spans="17:19" ht="15">
      <c r="Q65" s="3" t="s">
        <v>107</v>
      </c>
      <c r="R65" s="3" t="s">
        <v>108</v>
      </c>
      <c r="S65" s="3" t="s">
        <v>109</v>
      </c>
    </row>
    <row r="66" spans="17:19" ht="15">
      <c r="Q66" s="3" t="s">
        <v>110</v>
      </c>
      <c r="R66" s="3" t="s">
        <v>111</v>
      </c>
      <c r="S66" s="3" t="s">
        <v>112</v>
      </c>
    </row>
    <row r="67" spans="17:19" ht="15">
      <c r="Q67" s="3" t="s">
        <v>113</v>
      </c>
      <c r="R67" s="3" t="s">
        <v>114</v>
      </c>
      <c r="S67" s="3" t="s">
        <v>115</v>
      </c>
    </row>
    <row r="68" spans="17:19" ht="15">
      <c r="Q68" s="3" t="s">
        <v>116</v>
      </c>
      <c r="S68" s="3" t="s">
        <v>117</v>
      </c>
    </row>
    <row r="69" spans="17:19" ht="15">
      <c r="S69" s="3" t="s">
        <v>118</v>
      </c>
    </row>
    <row r="70" spans="17:19" ht="15">
      <c r="Q70" s="3" t="s">
        <v>78</v>
      </c>
      <c r="S70" s="3" t="s">
        <v>119</v>
      </c>
    </row>
    <row r="71" spans="17:19" ht="15">
      <c r="Q71" s="3" t="s">
        <v>120</v>
      </c>
      <c r="S71" s="3" t="s">
        <v>121</v>
      </c>
    </row>
    <row r="72" spans="17:19" ht="15">
      <c r="S72" s="3" t="s">
        <v>122</v>
      </c>
    </row>
    <row r="73" spans="17:19" ht="15">
      <c r="S73" s="3" t="s">
        <v>123</v>
      </c>
    </row>
    <row r="74" spans="17:19" ht="15">
      <c r="S74" s="3" t="s">
        <v>124</v>
      </c>
    </row>
    <row r="75" spans="17:19" ht="15">
      <c r="S75" s="3" t="s">
        <v>125</v>
      </c>
    </row>
    <row r="76" spans="17:19" ht="15">
      <c r="S76" s="3" t="s">
        <v>126</v>
      </c>
    </row>
    <row r="78" spans="17:19" ht="15">
      <c r="S78" s="3" t="s">
        <v>109</v>
      </c>
    </row>
    <row r="79" spans="17:19" ht="15">
      <c r="S79" s="3" t="s">
        <v>127</v>
      </c>
    </row>
    <row r="80" spans="17:19" ht="15">
      <c r="S80" s="3" t="s">
        <v>128</v>
      </c>
    </row>
    <row r="81" spans="19:19" ht="15">
      <c r="S81" s="3" t="s">
        <v>129</v>
      </c>
    </row>
    <row r="82" spans="19:19" ht="15">
      <c r="S82" s="3" t="s">
        <v>130</v>
      </c>
    </row>
  </sheetData>
  <sheetProtection sheet="1" objects="1" scenarios="1" insertRows="0" deleteRows="0"/>
  <mergeCells count="48">
    <mergeCell ref="AO60:BD60"/>
    <mergeCell ref="AO61:BC61"/>
    <mergeCell ref="R3:S3"/>
    <mergeCell ref="R4:S4"/>
    <mergeCell ref="B38:B39"/>
    <mergeCell ref="C6:S6"/>
    <mergeCell ref="C7:S7"/>
    <mergeCell ref="C8:S8"/>
    <mergeCell ref="C9:S9"/>
    <mergeCell ref="C10:S10"/>
    <mergeCell ref="C11:S11"/>
    <mergeCell ref="C12:S12"/>
    <mergeCell ref="C15:C16"/>
    <mergeCell ref="B15:B16"/>
    <mergeCell ref="D15:R15"/>
    <mergeCell ref="S15:S16"/>
    <mergeCell ref="C59:Q59"/>
    <mergeCell ref="C60:R60"/>
    <mergeCell ref="C61:Q61"/>
    <mergeCell ref="W15:AK15"/>
    <mergeCell ref="V15:V16"/>
    <mergeCell ref="U15:U16"/>
    <mergeCell ref="U38:U39"/>
    <mergeCell ref="V38:V39"/>
    <mergeCell ref="W38:AK38"/>
    <mergeCell ref="C38:C39"/>
    <mergeCell ref="D38:R38"/>
    <mergeCell ref="S38:S39"/>
    <mergeCell ref="AN15:AN16"/>
    <mergeCell ref="BE15:BE16"/>
    <mergeCell ref="U13:V13"/>
    <mergeCell ref="V6:AC8"/>
    <mergeCell ref="V9:AC10"/>
    <mergeCell ref="Z12:AL12"/>
    <mergeCell ref="Z13:AL13"/>
    <mergeCell ref="AL15:AL16"/>
    <mergeCell ref="BE38:BE39"/>
    <mergeCell ref="AP15:BD15"/>
    <mergeCell ref="AP38:BD38"/>
    <mergeCell ref="AO38:AO39"/>
    <mergeCell ref="AO15:AO16"/>
    <mergeCell ref="AO37:BC37"/>
    <mergeCell ref="AN38:AN39"/>
    <mergeCell ref="V37:AJ37"/>
    <mergeCell ref="V59:AJ59"/>
    <mergeCell ref="V60:AK60"/>
    <mergeCell ref="V61:AJ61"/>
    <mergeCell ref="AL38:AL39"/>
  </mergeCells>
  <phoneticPr fontId="1"/>
  <conditionalFormatting sqref="S60">
    <cfRule type="expression" dxfId="6" priority="4">
      <formula>$S$60="NG"</formula>
    </cfRule>
  </conditionalFormatting>
  <conditionalFormatting sqref="AL60">
    <cfRule type="expression" dxfId="5" priority="1">
      <formula>$S$60="NG"</formula>
    </cfRule>
    <cfRule type="expression" dxfId="4" priority="2">
      <formula>$AL$60="NG"</formula>
    </cfRule>
  </conditionalFormatting>
  <conditionalFormatting sqref="BE60">
    <cfRule type="expression" dxfId="3" priority="3">
      <formula>$BE$60="NG"</formula>
    </cfRule>
  </conditionalFormatting>
  <dataValidations count="4">
    <dataValidation type="list" allowBlank="1" showInputMessage="1" showErrorMessage="1" sqref="AN40:AN58 U40:U58 B40:B58" xr:uid="{29BAB6C9-B365-4AEE-8579-B6A9DC8E3E2D}">
      <formula1>$S$78:$S$82</formula1>
    </dataValidation>
    <dataValidation type="list" allowBlank="1" showInputMessage="1" showErrorMessage="1" sqref="AC31:AC36 B17:B36 Z31:AA36 U17:U36 AN17:AN36 V31:X36" xr:uid="{961CFA6F-09A1-4DC3-B6D8-B9471CBB622C}">
      <formula1>$S$65:$S$76</formula1>
    </dataValidation>
    <dataValidation allowBlank="1" showInputMessage="1" showErrorMessage="1" sqref="BC50:BC58 L50:L58 AO17:BC30 V17:AJ30 U24 W40:AJ49 AP40:BC49 Q50:Q58 O50:O58 D40:H49 J40:Q49 I40:I58 F50:F58 F31:F36 I31:I36 L31:L36 O31:O36 Q31:Q36 AJ31:AJ36 AH31:AH36 AE31:AE36 AB31:AB36 Y31:Y36 Y50:Y58 AB50:AB58 AE50:AE58 AH50:AH58 AJ50:AJ58 AR31:AR36 AU31:AU36 AX31:AX36 BA31:BA36 BC31:BC36 AR50:AR58 AU50:AU58 AX50:AX58 BA50:BA58 D17:Q30" xr:uid="{3096C307-6CC3-4854-BC9A-277D33AA88FD}"/>
    <dataValidation type="list" allowBlank="1" showInputMessage="1" showErrorMessage="1" sqref="C8:S8" xr:uid="{F96F6963-A64A-43B6-87E0-08959DA5C162}">
      <formula1>$Q$70:$Q$71</formula1>
    </dataValidation>
  </dataValidations>
  <pageMargins left="0.7" right="0.7" top="0.75" bottom="0.75" header="0.3" footer="0.3"/>
  <pageSetup paperSize="8" scale="66" fitToWidth="0" orientation="landscape" verticalDpi="0" r:id="rId1"/>
  <colBreaks count="1" manualBreakCount="1">
    <brk id="39" min="1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679C-2CE5-4EAF-8A06-54E285ECCC34}">
  <sheetPr>
    <tabColor rgb="FFFFC000"/>
    <pageSetUpPr fitToPage="1"/>
  </sheetPr>
  <dimension ref="B1:H24"/>
  <sheetViews>
    <sheetView zoomScale="70" zoomScaleNormal="70" zoomScaleSheetLayoutView="100" workbookViewId="0"/>
  </sheetViews>
  <sheetFormatPr defaultColWidth="8.25" defaultRowHeight="13"/>
  <cols>
    <col min="1" max="1" width="2.83203125" style="97" customWidth="1"/>
    <col min="2" max="3" width="9.75" style="97" customWidth="1"/>
    <col min="4" max="6" width="28.08203125" style="97" customWidth="1"/>
    <col min="7" max="7" width="13.58203125" style="97" customWidth="1"/>
    <col min="8" max="8" width="53.08203125" style="97" customWidth="1"/>
    <col min="9" max="16384" width="8.25" style="97"/>
  </cols>
  <sheetData>
    <row r="1" spans="2:8" ht="50.15" customHeight="1">
      <c r="B1" s="235" t="s">
        <v>131</v>
      </c>
      <c r="C1" s="235"/>
      <c r="D1" s="235"/>
      <c r="E1" s="235"/>
      <c r="F1" s="235"/>
      <c r="G1" s="3"/>
      <c r="H1" s="3"/>
    </row>
    <row r="2" spans="2:8" ht="30" customHeight="1">
      <c r="B2" s="98" t="s">
        <v>132</v>
      </c>
      <c r="C2" s="236"/>
      <c r="D2" s="236"/>
      <c r="E2" s="99"/>
      <c r="F2" s="3"/>
      <c r="G2" s="3"/>
      <c r="H2" s="3"/>
    </row>
    <row r="3" spans="2:8" ht="7.5" customHeight="1">
      <c r="B3" s="3"/>
      <c r="C3" s="3"/>
      <c r="D3" s="3"/>
      <c r="E3" s="3"/>
      <c r="F3" s="3"/>
      <c r="G3" s="3"/>
      <c r="H3" s="3"/>
    </row>
    <row r="4" spans="2:8" ht="45" customHeight="1">
      <c r="B4" s="229" t="s">
        <v>133</v>
      </c>
      <c r="C4" s="230"/>
      <c r="D4" s="100" t="s">
        <v>134</v>
      </c>
      <c r="E4" s="100" t="s">
        <v>135</v>
      </c>
      <c r="F4" s="100" t="s">
        <v>136</v>
      </c>
    </row>
    <row r="5" spans="2:8" ht="45" customHeight="1">
      <c r="B5" s="229" t="s">
        <v>109</v>
      </c>
      <c r="C5" s="230"/>
      <c r="D5" s="101">
        <f>SUMIFS('1-1.予算計画書'!$S$17:$S$37,'1-1.予算計画書'!$B$17:$B$37,B5)</f>
        <v>0</v>
      </c>
      <c r="E5" s="101">
        <f>SUMIFS('1-1.予算計画書'!$AL$17:$AL$37,'1-1.予算計画書'!$U$17:$U$37,B5)</f>
        <v>0</v>
      </c>
      <c r="F5" s="101">
        <f>SUMIFS('1-1.予算計画書'!$BE$17:$BE$37,'1-1.予算計画書'!$AN$17:$AN$37,B5)</f>
        <v>0</v>
      </c>
    </row>
    <row r="6" spans="2:8" ht="45" customHeight="1">
      <c r="B6" s="229" t="s">
        <v>112</v>
      </c>
      <c r="C6" s="230"/>
      <c r="D6" s="101">
        <f>SUMIFS('1-1.予算計画書'!$S$17:$S$37,'1-1.予算計画書'!$B$17:$B$37,B6)</f>
        <v>0</v>
      </c>
      <c r="E6" s="101">
        <f>SUMIFS('1-1.予算計画書'!$AL$17:$AL$37,'1-1.予算計画書'!$U$17:$U$37,B6)</f>
        <v>0</v>
      </c>
      <c r="F6" s="101">
        <f>SUMIFS('1-1.予算計画書'!$BE$17:$BE$37,'1-1.予算計画書'!$AN$17:$AN$37,B6)</f>
        <v>0</v>
      </c>
    </row>
    <row r="7" spans="2:8" ht="45" customHeight="1">
      <c r="B7" s="229" t="s">
        <v>115</v>
      </c>
      <c r="C7" s="230"/>
      <c r="D7" s="101">
        <f>SUMIFS('1-1.予算計画書'!$S$17:$S$37,'1-1.予算計画書'!$B$17:$B$37,B7)</f>
        <v>0</v>
      </c>
      <c r="E7" s="101">
        <f>SUMIFS('1-1.予算計画書'!$AL$17:$AL$37,'1-1.予算計画書'!$U$17:$U$37,B7)</f>
        <v>0</v>
      </c>
      <c r="F7" s="101">
        <f>SUMIFS('1-1.予算計画書'!$BE$17:$BE$37,'1-1.予算計画書'!$AN$17:$AN$37,B7)</f>
        <v>0</v>
      </c>
    </row>
    <row r="8" spans="2:8" ht="45" customHeight="1">
      <c r="B8" s="229" t="s">
        <v>117</v>
      </c>
      <c r="C8" s="230"/>
      <c r="D8" s="101">
        <f>SUMIFS('1-1.予算計画書'!$S$17:$S$37,'1-1.予算計画書'!$B$17:$B$37,B8)</f>
        <v>0</v>
      </c>
      <c r="E8" s="101">
        <f>SUMIFS('1-1.予算計画書'!$AL$17:$AL$37,'1-1.予算計画書'!$U$17:$U$37,B8)</f>
        <v>0</v>
      </c>
      <c r="F8" s="101">
        <f>SUMIFS('1-1.予算計画書'!$BE$17:$BE$37,'1-1.予算計画書'!$AN$17:$AN$37,B8)</f>
        <v>0</v>
      </c>
    </row>
    <row r="9" spans="2:8" ht="45" customHeight="1">
      <c r="B9" s="229" t="s">
        <v>118</v>
      </c>
      <c r="C9" s="230"/>
      <c r="D9" s="101">
        <f>SUMIFS('1-1.予算計画書'!$S$17:$S$37,'1-1.予算計画書'!$B$17:$B$37,B9)</f>
        <v>0</v>
      </c>
      <c r="E9" s="101">
        <f>SUMIFS('1-1.予算計画書'!$AL$17:$AL$37,'1-1.予算計画書'!$U$17:$U$37,B9)</f>
        <v>0</v>
      </c>
      <c r="F9" s="101">
        <f>SUMIFS('1-1.予算計画書'!$BE$17:$BE$37,'1-1.予算計画書'!$AN$17:$AN$37,B9)</f>
        <v>0</v>
      </c>
    </row>
    <row r="10" spans="2:8" ht="45" customHeight="1">
      <c r="B10" s="229" t="s">
        <v>119</v>
      </c>
      <c r="C10" s="230"/>
      <c r="D10" s="101">
        <f>SUMIFS('1-1.予算計画書'!$S$17:$S$37,'1-1.予算計画書'!$B$17:$B$37,B10)</f>
        <v>0</v>
      </c>
      <c r="E10" s="101">
        <f>SUMIFS('1-1.予算計画書'!$AL$17:$AL$37,'1-1.予算計画書'!$U$17:$U$37,B10)</f>
        <v>0</v>
      </c>
      <c r="F10" s="101">
        <f>SUMIFS('1-1.予算計画書'!$BE$17:$BE$37,'1-1.予算計画書'!$AN$17:$AN$37,B10)</f>
        <v>0</v>
      </c>
    </row>
    <row r="11" spans="2:8" ht="45" customHeight="1">
      <c r="B11" s="229" t="s">
        <v>121</v>
      </c>
      <c r="C11" s="230"/>
      <c r="D11" s="101">
        <f>SUMIFS('1-1.予算計画書'!$S$17:$S$37,'1-1.予算計画書'!$B$17:$B$37,B11)</f>
        <v>0</v>
      </c>
      <c r="E11" s="101">
        <f>SUMIFS('1-1.予算計画書'!$AL$17:$AL$37,'1-1.予算計画書'!$U$17:$U$37,B11)</f>
        <v>0</v>
      </c>
      <c r="F11" s="101">
        <f>SUMIFS('1-1.予算計画書'!$BE$17:$BE$37,'1-1.予算計画書'!$AN$17:$AN$37,B11)</f>
        <v>0</v>
      </c>
    </row>
    <row r="12" spans="2:8" ht="45" customHeight="1">
      <c r="B12" s="229" t="s">
        <v>122</v>
      </c>
      <c r="C12" s="230"/>
      <c r="D12" s="101">
        <f>SUMIFS('1-1.予算計画書'!$S$17:$S$37,'1-1.予算計画書'!$B$17:$B$37,B12)</f>
        <v>0</v>
      </c>
      <c r="E12" s="101">
        <f>SUMIFS('1-1.予算計画書'!$AL$17:$AL$37,'1-1.予算計画書'!$U$17:$U$37,B12)</f>
        <v>0</v>
      </c>
      <c r="F12" s="101">
        <f>SUMIFS('1-1.予算計画書'!$BE$17:$BE$37,'1-1.予算計画書'!$AN$17:$AN$37,B12)</f>
        <v>0</v>
      </c>
    </row>
    <row r="13" spans="2:8" ht="45" customHeight="1">
      <c r="B13" s="229" t="s">
        <v>123</v>
      </c>
      <c r="C13" s="230"/>
      <c r="D13" s="101">
        <f>SUMIFS('1-1.予算計画書'!$S$17:$S$37,'1-1.予算計画書'!$B$17:$B$37,B13)</f>
        <v>0</v>
      </c>
      <c r="E13" s="101">
        <f>SUMIFS('1-1.予算計画書'!$AL$17:$AL$37,'1-1.予算計画書'!$U$17:$U$37,B13)</f>
        <v>0</v>
      </c>
      <c r="F13" s="101">
        <f>SUMIFS('1-1.予算計画書'!$BE$17:$BE$37,'1-1.予算計画書'!$AN$17:$AN$37,B13)</f>
        <v>0</v>
      </c>
    </row>
    <row r="14" spans="2:8" ht="45" customHeight="1">
      <c r="B14" s="229" t="s">
        <v>124</v>
      </c>
      <c r="C14" s="230"/>
      <c r="D14" s="101">
        <f>SUMIFS('1-1.予算計画書'!$S$17:$S$37,'1-1.予算計画書'!$B$17:$B$37,B14)</f>
        <v>0</v>
      </c>
      <c r="E14" s="101">
        <f>SUMIFS('1-1.予算計画書'!$AL$17:$AL$37,'1-1.予算計画書'!$U$17:$U$37,B14)</f>
        <v>0</v>
      </c>
      <c r="F14" s="101">
        <f>SUMIFS('1-1.予算計画書'!$BE$17:$BE$37,'1-1.予算計画書'!$AN$17:$AN$37,B14)</f>
        <v>0</v>
      </c>
    </row>
    <row r="15" spans="2:8" ht="45" customHeight="1">
      <c r="B15" s="229" t="s">
        <v>125</v>
      </c>
      <c r="C15" s="230"/>
      <c r="D15" s="101">
        <f>SUMIFS('1-1.予算計画書'!$S$17:$S$37,'1-1.予算計画書'!$B$17:$B$37,B15)</f>
        <v>0</v>
      </c>
      <c r="E15" s="101">
        <f>SUMIFS('1-1.予算計画書'!$AL$17:$AL$37,'1-1.予算計画書'!$U$17:$U$37,B15)</f>
        <v>0</v>
      </c>
      <c r="F15" s="101">
        <f>SUMIFS('1-1.予算計画書'!$BE$17:$BE$37,'1-1.予算計画書'!$AN$17:$AN$37,B15)</f>
        <v>0</v>
      </c>
    </row>
    <row r="16" spans="2:8" ht="45" customHeight="1">
      <c r="B16" s="229" t="s">
        <v>126</v>
      </c>
      <c r="C16" s="230"/>
      <c r="D16" s="101">
        <f>SUMIFS('1-1.予算計画書'!$S$17:$S$37,'1-1.予算計画書'!$B$17:$B$37,B16)</f>
        <v>0</v>
      </c>
      <c r="E16" s="101">
        <f>SUMIFS('1-1.予算計画書'!$AL$17:$AL$37,'1-1.予算計画書'!$U$17:$U$37,B16)</f>
        <v>0</v>
      </c>
      <c r="F16" s="101">
        <f>SUMIFS('1-1.予算計画書'!$BE$17:$BE$37,'1-1.予算計画書'!$AN$17:$AN$37,B16)</f>
        <v>0</v>
      </c>
    </row>
    <row r="17" spans="2:6" ht="45" customHeight="1">
      <c r="B17" s="233" t="s">
        <v>137</v>
      </c>
      <c r="C17" s="234"/>
      <c r="D17" s="102">
        <f>SUM(D5:D16)</f>
        <v>0</v>
      </c>
      <c r="E17" s="102">
        <f>SUM(E5:E16)</f>
        <v>0</v>
      </c>
      <c r="F17" s="102">
        <f t="shared" ref="F17" si="0">SUM(F5:F16)</f>
        <v>0</v>
      </c>
    </row>
    <row r="18" spans="2:6" ht="45" customHeight="1">
      <c r="B18" s="229" t="s">
        <v>109</v>
      </c>
      <c r="C18" s="230" t="s">
        <v>109</v>
      </c>
      <c r="D18" s="101">
        <f>SUMIFS('1-1.予算計画書'!$S$40:$S$59,'1-1.予算計画書'!$B$40:$B$59,B18)</f>
        <v>0</v>
      </c>
      <c r="E18" s="101">
        <f>SUMIFS('1-1.予算計画書'!$AL$40:$AL$59,'1-1.予算計画書'!$U$40:$U$59,B18)</f>
        <v>0</v>
      </c>
      <c r="F18" s="101">
        <f>SUMIFS('1-1.予算計画書'!$BE$40:$BE$59,'1-1.予算計画書'!$AN$40:$AN$59,B18)</f>
        <v>0</v>
      </c>
    </row>
    <row r="19" spans="2:6" ht="45" customHeight="1">
      <c r="B19" s="229" t="s">
        <v>127</v>
      </c>
      <c r="C19" s="230" t="s">
        <v>127</v>
      </c>
      <c r="D19" s="101">
        <f>SUMIFS('1-1.予算計画書'!$S$40:$S$59,'1-1.予算計画書'!$B$40:$B$59,B19)</f>
        <v>0</v>
      </c>
      <c r="E19" s="101">
        <f>SUMIFS('1-1.予算計画書'!$AL$40:$AL$59,'1-1.予算計画書'!$U$40:$U$59,B19)</f>
        <v>0</v>
      </c>
      <c r="F19" s="101">
        <f>SUMIFS('1-1.予算計画書'!$BE$40:$BE$59,'1-1.予算計画書'!$AN$40:$AN$59,B19)</f>
        <v>0</v>
      </c>
    </row>
    <row r="20" spans="2:6" ht="45" customHeight="1">
      <c r="B20" s="229" t="s">
        <v>128</v>
      </c>
      <c r="C20" s="230" t="s">
        <v>128</v>
      </c>
      <c r="D20" s="101">
        <f>SUMIFS('1-1.予算計画書'!$S$40:$S$59,'1-1.予算計画書'!$B$40:$B$59,B20)</f>
        <v>0</v>
      </c>
      <c r="E20" s="101">
        <f>SUMIFS('1-1.予算計画書'!$AL$40:$AL$59,'1-1.予算計画書'!$U$40:$U$59,B20)</f>
        <v>0</v>
      </c>
      <c r="F20" s="101">
        <f>SUMIFS('1-1.予算計画書'!$BE$40:$BE$59,'1-1.予算計画書'!$AN$40:$AN$59,B20)</f>
        <v>0</v>
      </c>
    </row>
    <row r="21" spans="2:6" ht="45" customHeight="1">
      <c r="B21" s="229" t="s">
        <v>129</v>
      </c>
      <c r="C21" s="230" t="s">
        <v>129</v>
      </c>
      <c r="D21" s="101">
        <f>SUMIFS('1-1.予算計画書'!$S$40:$S$59,'1-1.予算計画書'!$B$40:$B$59,B21)</f>
        <v>0</v>
      </c>
      <c r="E21" s="101">
        <f>SUMIFS('1-1.予算計画書'!$AL$40:$AL$59,'1-1.予算計画書'!$U$40:$U$59,B21)</f>
        <v>0</v>
      </c>
      <c r="F21" s="101">
        <f>SUMIFS('1-1.予算計画書'!$BE$40:$BE$59,'1-1.予算計画書'!$AN$40:$AN$59,B21)</f>
        <v>0</v>
      </c>
    </row>
    <row r="22" spans="2:6" ht="45" customHeight="1">
      <c r="B22" s="229" t="s">
        <v>130</v>
      </c>
      <c r="C22" s="230" t="s">
        <v>130</v>
      </c>
      <c r="D22" s="101">
        <f>SUMIFS('1-1.予算計画書'!$S$40:$S$59,'1-1.予算計画書'!$B$40:$B$59,B22)</f>
        <v>0</v>
      </c>
      <c r="E22" s="101">
        <f>SUMIFS('1-1.予算計画書'!$AL$40:$AL$59,'1-1.予算計画書'!$U$40:$U$59,B22)</f>
        <v>0</v>
      </c>
      <c r="F22" s="101">
        <f>SUMIFS('1-1.予算計画書'!$BE$40:$BE$59,'1-1.予算計画書'!$AN$40:$AN$59,B22)</f>
        <v>0</v>
      </c>
    </row>
    <row r="23" spans="2:6" ht="45" customHeight="1">
      <c r="B23" s="231" t="s">
        <v>138</v>
      </c>
      <c r="C23" s="232"/>
      <c r="D23" s="102">
        <f>SUM(D18:D22)</f>
        <v>0</v>
      </c>
      <c r="E23" s="102">
        <f>SUM(E18:E22)</f>
        <v>0</v>
      </c>
      <c r="F23" s="102">
        <f t="shared" ref="F23" si="1">SUM(F18:F22)</f>
        <v>0</v>
      </c>
    </row>
    <row r="24" spans="2:6" ht="45" customHeight="1">
      <c r="B24" s="231" t="s">
        <v>139</v>
      </c>
      <c r="C24" s="232"/>
      <c r="D24" s="102">
        <f>D17+D23</f>
        <v>0</v>
      </c>
      <c r="E24" s="102">
        <f>E17+E23</f>
        <v>0</v>
      </c>
      <c r="F24" s="102">
        <f t="shared" ref="F24" si="2">F17+F23</f>
        <v>0</v>
      </c>
    </row>
  </sheetData>
  <sheetProtection sheet="1" objects="1" scenarios="1"/>
  <mergeCells count="23">
    <mergeCell ref="B1:F1"/>
    <mergeCell ref="B7:C7"/>
    <mergeCell ref="C2:D2"/>
    <mergeCell ref="B4:C4"/>
    <mergeCell ref="B5:C5"/>
    <mergeCell ref="B6:C6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24:C24"/>
  </mergeCells>
  <phoneticPr fontId="1"/>
  <pageMargins left="0.9055118110236221" right="0.70866141732283472" top="0.74803149606299213" bottom="0.74803149606299213" header="0.31496062992125984" footer="0.31496062992125984"/>
  <pageSetup paperSize="9" scale="45" orientation="portrait" r:id="rId1"/>
  <headerFooter>
    <oddHeader>&amp;R&amp;"BIZ UDPゴシック,標準"&amp;K000000&amp;A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AB74-FBBA-434E-BB69-2CC42BF618B0}">
  <sheetPr>
    <tabColor rgb="FFC00000"/>
  </sheetPr>
  <dimension ref="A2:I36"/>
  <sheetViews>
    <sheetView topLeftCell="A5" zoomScale="69" zoomScaleNormal="80" workbookViewId="0">
      <selection activeCell="C10" sqref="C10"/>
    </sheetView>
  </sheetViews>
  <sheetFormatPr defaultColWidth="8.58203125" defaultRowHeight="15"/>
  <cols>
    <col min="1" max="1" width="13.08203125" style="3" customWidth="1"/>
    <col min="2" max="2" width="31.33203125" style="3" customWidth="1"/>
    <col min="3" max="3" width="30.25" style="3" customWidth="1"/>
    <col min="4" max="4" width="13.75" style="3" customWidth="1"/>
    <col min="5" max="5" width="30.25" style="3" customWidth="1"/>
    <col min="6" max="6" width="13.75" style="3" customWidth="1"/>
    <col min="7" max="7" width="30.25" style="3" customWidth="1"/>
    <col min="8" max="8" width="13.75" style="3" customWidth="1"/>
    <col min="9" max="9" width="8.58203125" style="3"/>
    <col min="10" max="10" width="30.25" style="3" customWidth="1"/>
    <col min="11" max="11" width="34.5" style="3" customWidth="1"/>
    <col min="12" max="13" width="15.58203125" style="3" customWidth="1"/>
    <col min="14" max="14" width="8.58203125" style="3"/>
    <col min="15" max="15" width="30.25" style="3" customWidth="1"/>
    <col min="16" max="16" width="34.5" style="3" customWidth="1"/>
    <col min="17" max="18" width="15.58203125" style="3" customWidth="1"/>
    <col min="19" max="19" width="8.58203125" style="3"/>
    <col min="20" max="20" width="30.25" style="3" customWidth="1"/>
    <col min="21" max="21" width="34.5" style="3" customWidth="1"/>
    <col min="22" max="23" width="15.58203125" style="3" customWidth="1"/>
    <col min="24" max="16384" width="8.58203125" style="3"/>
  </cols>
  <sheetData>
    <row r="2" spans="1:9" ht="115" customHeight="1">
      <c r="A2" s="87" t="e" vm="1">
        <v>#VALUE!</v>
      </c>
      <c r="B2" s="148" t="s">
        <v>140</v>
      </c>
      <c r="C2" s="2"/>
      <c r="D2" s="2"/>
      <c r="E2" s="2"/>
      <c r="F2" s="2"/>
      <c r="G2" s="2"/>
      <c r="H2" s="2"/>
      <c r="I2" s="2"/>
    </row>
    <row r="3" spans="1:9" ht="19.5">
      <c r="F3" s="28" t="s">
        <v>141</v>
      </c>
      <c r="G3" s="12"/>
      <c r="H3" s="13" t="s">
        <v>84</v>
      </c>
    </row>
    <row r="4" spans="1:9">
      <c r="G4" s="15" t="s">
        <v>142</v>
      </c>
      <c r="H4" s="13" t="s">
        <v>87</v>
      </c>
    </row>
    <row r="5" spans="1:9" ht="22">
      <c r="B5" s="4" t="s">
        <v>143</v>
      </c>
      <c r="H5" s="14" t="s">
        <v>144</v>
      </c>
    </row>
    <row r="6" spans="1:9" ht="16">
      <c r="B6" s="239" t="s">
        <v>145</v>
      </c>
      <c r="C6" s="241">
        <v>2025</v>
      </c>
      <c r="D6" s="242"/>
      <c r="E6" s="241">
        <v>2024</v>
      </c>
      <c r="F6" s="242"/>
      <c r="G6" s="241">
        <v>2023</v>
      </c>
      <c r="H6" s="242"/>
    </row>
    <row r="7" spans="1:9" ht="16">
      <c r="B7" s="240"/>
      <c r="C7" s="31" t="s">
        <v>146</v>
      </c>
      <c r="D7" s="32" t="s">
        <v>147</v>
      </c>
      <c r="E7" s="31" t="s">
        <v>146</v>
      </c>
      <c r="F7" s="32" t="s">
        <v>147</v>
      </c>
      <c r="G7" s="31" t="s">
        <v>146</v>
      </c>
      <c r="H7" s="32" t="s">
        <v>147</v>
      </c>
    </row>
    <row r="8" spans="1:9" ht="16">
      <c r="B8" s="33" t="s">
        <v>148</v>
      </c>
      <c r="C8" s="34">
        <f>SUM(C9:C12)</f>
        <v>0</v>
      </c>
      <c r="D8" s="35"/>
      <c r="E8" s="34">
        <f>SUM(E9:E12)</f>
        <v>0</v>
      </c>
      <c r="F8" s="35"/>
      <c r="G8" s="34">
        <f>SUM(G9:G12)</f>
        <v>0</v>
      </c>
      <c r="H8" s="35"/>
    </row>
    <row r="9" spans="1:9" ht="16">
      <c r="B9" s="36" t="s">
        <v>149</v>
      </c>
      <c r="C9" s="37"/>
      <c r="D9" s="38" t="str">
        <f>IF(C9=0,"",C9/C$8)</f>
        <v/>
      </c>
      <c r="E9" s="37"/>
      <c r="F9" s="38" t="str">
        <f>IF(E9=0,"",E9/E$8)</f>
        <v/>
      </c>
      <c r="G9" s="37"/>
      <c r="H9" s="38" t="str">
        <f>IF(G9=0,"",G9/G$8)</f>
        <v/>
      </c>
    </row>
    <row r="10" spans="1:9" ht="16">
      <c r="B10" s="36" t="s">
        <v>150</v>
      </c>
      <c r="C10" s="37"/>
      <c r="D10" s="38" t="str">
        <f>IF(C10=0,"",C10/C$8)</f>
        <v/>
      </c>
      <c r="E10" s="37"/>
      <c r="F10" s="38" t="str">
        <f>IF(E10=0,"",E10/E$8)</f>
        <v/>
      </c>
      <c r="G10" s="37"/>
      <c r="H10" s="38" t="str">
        <f>IF(G10=0,"",G10/G$8)</f>
        <v/>
      </c>
    </row>
    <row r="11" spans="1:9" ht="16">
      <c r="B11" s="36" t="s">
        <v>151</v>
      </c>
      <c r="C11" s="37"/>
      <c r="D11" s="38" t="str">
        <f>IF(C11=0,"",C11/C$8)</f>
        <v/>
      </c>
      <c r="E11" s="37"/>
      <c r="F11" s="38" t="str">
        <f>IF(E11=0,"",E11/E$8)</f>
        <v/>
      </c>
      <c r="G11" s="37"/>
      <c r="H11" s="38" t="str">
        <f>IF(G11=0,"",G11/G$8)</f>
        <v/>
      </c>
    </row>
    <row r="12" spans="1:9" ht="16">
      <c r="B12" s="36" t="s">
        <v>57</v>
      </c>
      <c r="C12" s="37"/>
      <c r="D12" s="38" t="str">
        <f>IF(C12=0,"",C12/C$8)</f>
        <v/>
      </c>
      <c r="E12" s="37"/>
      <c r="F12" s="38" t="str">
        <f>IF(E12=0,"",E12/E$8)</f>
        <v/>
      </c>
      <c r="G12" s="37"/>
      <c r="H12" s="38" t="str">
        <f>IF(G12=0,"",G12/G$8)</f>
        <v/>
      </c>
    </row>
    <row r="13" spans="1:9" ht="16">
      <c r="B13" s="33" t="s">
        <v>152</v>
      </c>
      <c r="C13" s="34">
        <f>SUM(C14:C15)</f>
        <v>0</v>
      </c>
      <c r="D13" s="35"/>
      <c r="E13" s="34">
        <f>SUM(E14:E15)</f>
        <v>0</v>
      </c>
      <c r="F13" s="35"/>
      <c r="G13" s="34">
        <f>SUM(G14:G15)</f>
        <v>0</v>
      </c>
      <c r="H13" s="35"/>
    </row>
    <row r="14" spans="1:9" ht="16">
      <c r="B14" s="36" t="s">
        <v>153</v>
      </c>
      <c r="C14" s="37"/>
      <c r="D14" s="38" t="str">
        <f>IF(C14=0,"",C14/C$13)</f>
        <v/>
      </c>
      <c r="E14" s="37"/>
      <c r="F14" s="38" t="str">
        <f>IF(E14=0,"",E14/E$13)</f>
        <v/>
      </c>
      <c r="G14" s="37"/>
      <c r="H14" s="38" t="str">
        <f>IF(G14=0,"",G14/G$13)</f>
        <v/>
      </c>
    </row>
    <row r="15" spans="1:9" ht="16">
      <c r="B15" s="36" t="s">
        <v>154</v>
      </c>
      <c r="C15" s="37"/>
      <c r="D15" s="38" t="str">
        <f>IF(C15=0,"",C15/C$13)</f>
        <v/>
      </c>
      <c r="E15" s="37"/>
      <c r="F15" s="38" t="str">
        <f>IF(E15=0,"",E15/E$13)</f>
        <v/>
      </c>
      <c r="G15" s="37"/>
      <c r="H15" s="38" t="str">
        <f>IF(G15=0,"",G15/G$13)</f>
        <v/>
      </c>
    </row>
    <row r="16" spans="1:9" ht="16">
      <c r="B16" s="33" t="s">
        <v>155</v>
      </c>
      <c r="C16" s="34">
        <f>C8-C13</f>
        <v>0</v>
      </c>
      <c r="D16" s="35"/>
      <c r="E16" s="34">
        <f>E8-E13</f>
        <v>0</v>
      </c>
      <c r="F16" s="35"/>
      <c r="G16" s="34">
        <f>G8-G13</f>
        <v>0</v>
      </c>
      <c r="H16" s="35"/>
    </row>
    <row r="17" spans="2:8">
      <c r="D17" s="39"/>
    </row>
    <row r="18" spans="2:8" ht="22">
      <c r="B18" s="4" t="s">
        <v>156</v>
      </c>
      <c r="H18" s="14" t="s">
        <v>144</v>
      </c>
    </row>
    <row r="19" spans="2:8" ht="16" customHeight="1">
      <c r="B19" s="29"/>
      <c r="C19" s="241">
        <v>2025</v>
      </c>
      <c r="D19" s="242"/>
      <c r="E19" s="241">
        <v>2024</v>
      </c>
      <c r="F19" s="242"/>
      <c r="G19" s="241">
        <v>2023</v>
      </c>
      <c r="H19" s="242"/>
    </row>
    <row r="20" spans="2:8" ht="16">
      <c r="B20" s="30"/>
      <c r="C20" s="40" t="s">
        <v>157</v>
      </c>
      <c r="D20" s="40" t="s">
        <v>146</v>
      </c>
      <c r="E20" s="40" t="s">
        <v>157</v>
      </c>
      <c r="F20" s="40" t="s">
        <v>158</v>
      </c>
      <c r="G20" s="40" t="s">
        <v>157</v>
      </c>
      <c r="H20" s="40" t="s">
        <v>158</v>
      </c>
    </row>
    <row r="21" spans="2:8" ht="16">
      <c r="B21" s="41" t="s">
        <v>159</v>
      </c>
      <c r="C21" s="42"/>
      <c r="D21" s="37"/>
      <c r="E21" s="42"/>
      <c r="F21" s="37"/>
      <c r="G21" s="42"/>
      <c r="H21" s="37"/>
    </row>
    <row r="22" spans="2:8" ht="16">
      <c r="B22" s="41" t="s">
        <v>160</v>
      </c>
      <c r="C22" s="42"/>
      <c r="D22" s="37"/>
      <c r="E22" s="42"/>
      <c r="F22" s="37"/>
      <c r="G22" s="42"/>
      <c r="H22" s="37"/>
    </row>
    <row r="23" spans="2:8" ht="16">
      <c r="B23" s="41" t="s">
        <v>160</v>
      </c>
      <c r="C23" s="42"/>
      <c r="D23" s="37"/>
      <c r="E23" s="42"/>
      <c r="F23" s="37"/>
      <c r="G23" s="42"/>
      <c r="H23" s="37"/>
    </row>
    <row r="25" spans="2:8" ht="22">
      <c r="B25" s="4" t="s">
        <v>161</v>
      </c>
      <c r="H25" s="14" t="s">
        <v>144</v>
      </c>
    </row>
    <row r="26" spans="2:8" ht="16">
      <c r="B26" s="29"/>
      <c r="C26" s="237">
        <v>2026</v>
      </c>
      <c r="D26" s="238"/>
      <c r="E26" s="237">
        <v>2027</v>
      </c>
      <c r="F26" s="238"/>
      <c r="G26" s="237">
        <v>2028</v>
      </c>
      <c r="H26" s="238"/>
    </row>
    <row r="27" spans="2:8" ht="16">
      <c r="B27" s="30"/>
      <c r="C27" s="40" t="s">
        <v>162</v>
      </c>
      <c r="D27" s="40" t="s">
        <v>158</v>
      </c>
      <c r="E27" s="40" t="s">
        <v>162</v>
      </c>
      <c r="F27" s="40" t="s">
        <v>158</v>
      </c>
      <c r="G27" s="40" t="s">
        <v>162</v>
      </c>
      <c r="H27" s="40" t="s">
        <v>158</v>
      </c>
    </row>
    <row r="28" spans="2:8" ht="16">
      <c r="B28" s="41" t="s">
        <v>160</v>
      </c>
      <c r="C28" s="42"/>
      <c r="D28" s="37"/>
      <c r="E28" s="42"/>
      <c r="F28" s="37"/>
      <c r="G28" s="42"/>
      <c r="H28" s="37"/>
    </row>
    <row r="29" spans="2:8" ht="16">
      <c r="B29" s="41" t="s">
        <v>160</v>
      </c>
      <c r="C29" s="42"/>
      <c r="D29" s="37"/>
      <c r="E29" s="42"/>
      <c r="F29" s="37"/>
      <c r="G29" s="42"/>
      <c r="H29" s="37"/>
    </row>
    <row r="30" spans="2:8" ht="16">
      <c r="B30" s="41" t="s">
        <v>160</v>
      </c>
      <c r="C30" s="42"/>
      <c r="D30" s="37"/>
      <c r="E30" s="42"/>
      <c r="F30" s="37"/>
      <c r="G30" s="42"/>
      <c r="H30" s="37"/>
    </row>
    <row r="34" spans="2:7" ht="16">
      <c r="B34" s="41" t="s">
        <v>163</v>
      </c>
      <c r="C34" s="43" t="e">
        <f>(C8-E8)/E8</f>
        <v>#DIV/0!</v>
      </c>
      <c r="D34" s="44"/>
      <c r="E34" s="43" t="e">
        <f>(E8-G8)/G8</f>
        <v>#DIV/0!</v>
      </c>
      <c r="G34" s="45"/>
    </row>
    <row r="35" spans="2:7" ht="16">
      <c r="B35" s="41" t="s">
        <v>164</v>
      </c>
      <c r="C35" s="43" t="e">
        <f>(C13-E13)/E13</f>
        <v>#DIV/0!</v>
      </c>
      <c r="D35" s="44"/>
      <c r="E35" s="43" t="e">
        <f>(E13-G13)/G13</f>
        <v>#DIV/0!</v>
      </c>
      <c r="G35" s="45"/>
    </row>
    <row r="36" spans="2:7">
      <c r="B36" s="147" t="s">
        <v>165</v>
      </c>
      <c r="C36" s="46" t="e">
        <f>C16/C8</f>
        <v>#DIV/0!</v>
      </c>
      <c r="E36" s="46" t="e">
        <f>E16/E8</f>
        <v>#DIV/0!</v>
      </c>
      <c r="G36" s="46" t="e">
        <f>G16/G8</f>
        <v>#DIV/0!</v>
      </c>
    </row>
  </sheetData>
  <mergeCells count="10">
    <mergeCell ref="C26:D26"/>
    <mergeCell ref="E26:F26"/>
    <mergeCell ref="G26:H26"/>
    <mergeCell ref="B6:B7"/>
    <mergeCell ref="C6:D6"/>
    <mergeCell ref="E6:F6"/>
    <mergeCell ref="G6:H6"/>
    <mergeCell ref="C19:D19"/>
    <mergeCell ref="E19:F19"/>
    <mergeCell ref="G19:H19"/>
  </mergeCells>
  <phoneticPr fontId="1"/>
  <pageMargins left="0.7" right="0.7" top="0.75" bottom="0.75" header="0.3" footer="0.3"/>
  <pageSetup paperSize="9" scale="4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17C3C-EEDE-478E-95C3-B4B1938F4090}">
  <sheetPr>
    <tabColor rgb="FFFFC000"/>
  </sheetPr>
  <dimension ref="A1:H6"/>
  <sheetViews>
    <sheetView zoomScaleNormal="100" workbookViewId="0">
      <selection activeCell="B3" sqref="B3:F3"/>
    </sheetView>
  </sheetViews>
  <sheetFormatPr defaultColWidth="8.58203125" defaultRowHeight="15"/>
  <cols>
    <col min="1" max="1" width="11.58203125" style="3" customWidth="1"/>
    <col min="2" max="2" width="10.83203125" style="3" bestFit="1" customWidth="1"/>
    <col min="3" max="3" width="9.58203125" style="3" bestFit="1" customWidth="1"/>
    <col min="4" max="4" width="11.75" style="3" bestFit="1" customWidth="1"/>
    <col min="5" max="6" width="13.33203125" style="3" bestFit="1" customWidth="1"/>
    <col min="7" max="16384" width="8.58203125" style="3"/>
  </cols>
  <sheetData>
    <row r="1" spans="1:8" ht="15.5">
      <c r="A1" s="184" t="s">
        <v>166</v>
      </c>
      <c r="B1" s="149"/>
      <c r="C1" s="149"/>
      <c r="D1" s="149"/>
      <c r="E1" s="149"/>
      <c r="F1" s="149"/>
    </row>
    <row r="2" spans="1:8">
      <c r="A2" s="185"/>
      <c r="B2" s="186" t="s">
        <v>167</v>
      </c>
      <c r="C2" s="186" t="s">
        <v>116</v>
      </c>
      <c r="D2" s="186" t="s">
        <v>110</v>
      </c>
      <c r="E2" s="186" t="s">
        <v>107</v>
      </c>
      <c r="F2" s="186" t="s">
        <v>113</v>
      </c>
    </row>
    <row r="3" spans="1:8">
      <c r="A3" s="187" t="s">
        <v>168</v>
      </c>
      <c r="B3" s="188">
        <v>5000000</v>
      </c>
      <c r="C3" s="188">
        <v>32000</v>
      </c>
      <c r="D3" s="188">
        <v>2900000</v>
      </c>
      <c r="E3" s="188">
        <v>535000000</v>
      </c>
      <c r="F3" s="188">
        <v>830000000</v>
      </c>
    </row>
    <row r="4" spans="1:8">
      <c r="A4" s="149"/>
      <c r="B4" s="149"/>
      <c r="C4" s="149"/>
      <c r="D4" s="149"/>
      <c r="E4" s="149"/>
      <c r="F4" s="149"/>
    </row>
    <row r="5" spans="1:8">
      <c r="A5" s="189" t="s">
        <v>169</v>
      </c>
      <c r="B5" s="189"/>
      <c r="C5" s="189"/>
      <c r="D5" s="189"/>
      <c r="E5" s="189"/>
      <c r="F5" s="189"/>
      <c r="G5" s="92"/>
      <c r="H5" s="92"/>
    </row>
    <row r="6" spans="1:8">
      <c r="A6" s="149"/>
      <c r="B6" s="149"/>
      <c r="C6" s="149"/>
      <c r="D6" s="149"/>
      <c r="E6" s="149"/>
      <c r="F6" s="149"/>
    </row>
  </sheetData>
  <sheetProtection sheet="1" objects="1" scenarios="1"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F80C2-5FF5-43C4-BF19-4E49235C3A57}">
  <sheetPr>
    <tabColor rgb="FFFFC000"/>
    <pageSetUpPr fitToPage="1"/>
  </sheetPr>
  <dimension ref="A2:BF82"/>
  <sheetViews>
    <sheetView zoomScale="62" zoomScaleNormal="55" workbookViewId="0">
      <selection activeCell="K47" sqref="K47"/>
    </sheetView>
  </sheetViews>
  <sheetFormatPr defaultColWidth="8.58203125" defaultRowHeight="15.75" customHeight="1" outlineLevelRow="1"/>
  <cols>
    <col min="1" max="1" width="16" style="3" customWidth="1"/>
    <col min="2" max="3" width="25.25" style="3" customWidth="1"/>
    <col min="4" max="4" width="5.58203125" style="3" customWidth="1"/>
    <col min="5" max="5" width="9.08203125" style="3" customWidth="1"/>
    <col min="6" max="6" width="4.75" style="3" customWidth="1"/>
    <col min="7" max="7" width="5.58203125" style="3" customWidth="1"/>
    <col min="8" max="8" width="9.08203125" style="3" customWidth="1"/>
    <col min="9" max="9" width="4.75" style="3" customWidth="1"/>
    <col min="10" max="10" width="5.58203125" style="3" customWidth="1"/>
    <col min="11" max="11" width="9.08203125" style="3" customWidth="1"/>
    <col min="12" max="12" width="4.75" style="3" customWidth="1"/>
    <col min="13" max="13" width="5.58203125" style="3" customWidth="1"/>
    <col min="14" max="14" width="9.08203125" style="3" customWidth="1"/>
    <col min="15" max="15" width="4.75" style="3" customWidth="1"/>
    <col min="16" max="16" width="12.25" style="3" customWidth="1"/>
    <col min="17" max="17" width="4.75" style="3" customWidth="1"/>
    <col min="18" max="19" width="15.58203125" style="3" customWidth="1"/>
    <col min="20" max="20" width="8.58203125" style="3"/>
    <col min="21" max="21" width="25.5" style="3" customWidth="1"/>
    <col min="22" max="22" width="34.75" style="3" customWidth="1"/>
    <col min="23" max="23" width="5.58203125" style="3" customWidth="1"/>
    <col min="24" max="24" width="9.08203125" style="3" customWidth="1"/>
    <col min="25" max="25" width="4.75" style="3" customWidth="1"/>
    <col min="26" max="26" width="5.58203125" style="3" customWidth="1"/>
    <col min="27" max="27" width="9.08203125" style="3" customWidth="1"/>
    <col min="28" max="28" width="4.75" style="3" customWidth="1"/>
    <col min="29" max="29" width="5.58203125" style="3" customWidth="1"/>
    <col min="30" max="30" width="9.08203125" style="3" customWidth="1"/>
    <col min="31" max="31" width="5" style="3" customWidth="1"/>
    <col min="32" max="32" width="5.58203125" style="3" customWidth="1"/>
    <col min="33" max="33" width="9.08203125" style="3" customWidth="1"/>
    <col min="34" max="34" width="5" style="3" customWidth="1"/>
    <col min="35" max="35" width="12.25" style="3" customWidth="1"/>
    <col min="36" max="36" width="5" style="3" customWidth="1"/>
    <col min="37" max="38" width="15.58203125" style="3" customWidth="1"/>
    <col min="39" max="39" width="8.58203125" style="3"/>
    <col min="40" max="40" width="23.58203125" style="3" customWidth="1"/>
    <col min="41" max="41" width="24.75" style="3" customWidth="1"/>
    <col min="42" max="42" width="5.58203125" style="3" customWidth="1"/>
    <col min="43" max="43" width="9.08203125" style="3" customWidth="1"/>
    <col min="44" max="44" width="6.25" style="3" customWidth="1"/>
    <col min="45" max="45" width="5.58203125" style="3" customWidth="1"/>
    <col min="46" max="46" width="9.08203125" style="3" customWidth="1"/>
    <col min="47" max="47" width="6.25" style="3" customWidth="1"/>
    <col min="48" max="48" width="5.58203125" style="3" customWidth="1"/>
    <col min="49" max="49" width="9.08203125" style="3" customWidth="1"/>
    <col min="50" max="50" width="6.25" style="3" customWidth="1"/>
    <col min="51" max="51" width="5.58203125" style="3" customWidth="1"/>
    <col min="52" max="52" width="9.08203125" style="3" customWidth="1"/>
    <col min="53" max="53" width="6.25" style="3" customWidth="1"/>
    <col min="54" max="54" width="12.25" style="3" customWidth="1"/>
    <col min="55" max="55" width="6.25" style="3" customWidth="1"/>
    <col min="56" max="57" width="15.58203125" style="3" customWidth="1"/>
    <col min="58" max="16384" width="8.58203125" style="3"/>
  </cols>
  <sheetData>
    <row r="2" spans="1:58" ht="115" customHeight="1">
      <c r="A2" s="87" t="e" vm="1">
        <v>#VALUE!</v>
      </c>
      <c r="B2" s="148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182"/>
    </row>
    <row r="3" spans="1:58" ht="15.75" customHeight="1">
      <c r="P3" s="14" t="s">
        <v>68</v>
      </c>
      <c r="Q3" s="93" t="s">
        <v>69</v>
      </c>
      <c r="R3" s="246">
        <v>46082</v>
      </c>
      <c r="S3" s="247"/>
    </row>
    <row r="4" spans="1:58" ht="15.75" customHeight="1">
      <c r="P4" s="14" t="s">
        <v>71</v>
      </c>
      <c r="Q4" s="93" t="s">
        <v>69</v>
      </c>
      <c r="R4" s="247" t="s">
        <v>170</v>
      </c>
      <c r="S4" s="247"/>
    </row>
    <row r="5" spans="1:58" ht="22">
      <c r="B5" s="4" t="s">
        <v>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U5" s="5"/>
      <c r="V5" s="5"/>
      <c r="W5" s="5"/>
      <c r="X5" s="5"/>
      <c r="Y5" s="5"/>
      <c r="Z5" s="5"/>
      <c r="AA5" s="5"/>
      <c r="AB5" s="5"/>
      <c r="AC5" s="5"/>
    </row>
    <row r="6" spans="1:58" ht="19.5" customHeight="1">
      <c r="B6" s="50" t="s">
        <v>73</v>
      </c>
      <c r="C6" s="248" t="s">
        <v>171</v>
      </c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8"/>
      <c r="R6" s="248"/>
      <c r="S6" s="248"/>
      <c r="U6" s="6" t="s">
        <v>74</v>
      </c>
      <c r="V6" s="217" t="s">
        <v>75</v>
      </c>
      <c r="W6" s="217"/>
      <c r="X6" s="217"/>
      <c r="Y6" s="217"/>
      <c r="Z6" s="217"/>
      <c r="AA6" s="217"/>
      <c r="AB6" s="217"/>
      <c r="AC6" s="217"/>
      <c r="AD6" s="67"/>
      <c r="AE6" s="67"/>
    </row>
    <row r="7" spans="1:58" ht="19.5">
      <c r="B7" s="50" t="s">
        <v>76</v>
      </c>
      <c r="C7" s="248" t="s">
        <v>172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U7" s="7"/>
      <c r="V7" s="217"/>
      <c r="W7" s="217"/>
      <c r="X7" s="217"/>
      <c r="Y7" s="217"/>
      <c r="Z7" s="217"/>
      <c r="AA7" s="217"/>
      <c r="AB7" s="217"/>
      <c r="AC7" s="217"/>
      <c r="AD7" s="67"/>
      <c r="AE7" s="67"/>
    </row>
    <row r="8" spans="1:58" ht="19.5">
      <c r="B8" s="48" t="s">
        <v>96</v>
      </c>
      <c r="C8" s="249" t="s">
        <v>78</v>
      </c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249"/>
      <c r="U8" s="8"/>
      <c r="V8" s="217"/>
      <c r="W8" s="217"/>
      <c r="X8" s="217"/>
      <c r="Y8" s="217"/>
      <c r="Z8" s="217"/>
      <c r="AA8" s="217"/>
      <c r="AB8" s="217"/>
      <c r="AC8" s="217"/>
      <c r="AD8" s="67"/>
      <c r="AE8" s="67"/>
    </row>
    <row r="9" spans="1:58" ht="19.5" customHeight="1">
      <c r="B9" s="49">
        <v>2027</v>
      </c>
      <c r="C9" s="226">
        <f>S61</f>
        <v>395000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U9" s="68" t="s">
        <v>79</v>
      </c>
      <c r="V9" s="218" t="s">
        <v>80</v>
      </c>
      <c r="W9" s="218"/>
      <c r="X9" s="218"/>
      <c r="Y9" s="218"/>
      <c r="Z9" s="218"/>
      <c r="AA9" s="218"/>
      <c r="AB9" s="218"/>
      <c r="AC9" s="218"/>
      <c r="AD9" s="79"/>
      <c r="AE9" s="79"/>
    </row>
    <row r="10" spans="1:58" ht="19.5">
      <c r="B10" s="49">
        <v>2028</v>
      </c>
      <c r="C10" s="227">
        <f>AL61</f>
        <v>108000</v>
      </c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U10" s="69"/>
      <c r="V10" s="218"/>
      <c r="W10" s="218"/>
      <c r="X10" s="218"/>
      <c r="Y10" s="218"/>
      <c r="Z10" s="218"/>
      <c r="AA10" s="218"/>
      <c r="AB10" s="218"/>
      <c r="AC10" s="218"/>
      <c r="AD10" s="79"/>
      <c r="AE10" s="79"/>
    </row>
    <row r="11" spans="1:58" ht="22">
      <c r="B11" s="49">
        <v>2029</v>
      </c>
      <c r="C11" s="228">
        <f>BE61</f>
        <v>174000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U11" s="9" t="s">
        <v>81</v>
      </c>
      <c r="V11" s="9"/>
      <c r="W11" s="9"/>
      <c r="X11" s="9"/>
      <c r="Y11" s="9"/>
      <c r="Z11" s="9"/>
      <c r="AA11" s="9"/>
      <c r="AB11" s="9"/>
      <c r="AC11" s="9"/>
      <c r="AD11" s="10"/>
      <c r="AE11" s="10"/>
      <c r="AF11" s="10"/>
      <c r="AG11" s="10"/>
      <c r="AH11" s="10"/>
      <c r="AI11" s="10"/>
      <c r="AJ11" s="10"/>
      <c r="AM11" s="11"/>
    </row>
    <row r="12" spans="1:58" ht="19.5">
      <c r="B12" s="50" t="s">
        <v>82</v>
      </c>
      <c r="C12" s="216" t="s">
        <v>173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U12" s="78"/>
      <c r="V12" s="66"/>
      <c r="W12" s="13" t="s">
        <v>84</v>
      </c>
      <c r="X12" s="69"/>
      <c r="Y12" s="69"/>
      <c r="Z12" s="219" t="s">
        <v>85</v>
      </c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8" ht="16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U13" s="216" t="s">
        <v>86</v>
      </c>
      <c r="V13" s="216"/>
      <c r="W13" s="13" t="s">
        <v>87</v>
      </c>
      <c r="Z13" s="219" t="s">
        <v>88</v>
      </c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</row>
    <row r="14" spans="1:58" ht="22">
      <c r="B14" s="4" t="s">
        <v>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14" t="s">
        <v>90</v>
      </c>
      <c r="S14" s="47" t="str">
        <f>C12</f>
        <v>JPY　円</v>
      </c>
      <c r="U14" s="4" t="s">
        <v>91</v>
      </c>
      <c r="V14" s="4"/>
      <c r="W14" s="4"/>
      <c r="X14" s="4"/>
      <c r="Y14" s="4"/>
      <c r="Z14" s="4"/>
      <c r="AA14" s="4"/>
      <c r="AB14" s="4"/>
      <c r="AC14" s="4"/>
      <c r="AK14" s="14" t="s">
        <v>90</v>
      </c>
      <c r="AL14" s="47" t="str">
        <f>C12</f>
        <v>JPY　円</v>
      </c>
      <c r="AN14" s="4" t="s">
        <v>92</v>
      </c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14" t="s">
        <v>90</v>
      </c>
      <c r="BE14" s="47" t="str">
        <f>C12</f>
        <v>JPY　円</v>
      </c>
    </row>
    <row r="15" spans="1:58" ht="18.75" customHeight="1">
      <c r="B15" s="197" t="s">
        <v>93</v>
      </c>
      <c r="C15" s="197" t="s">
        <v>94</v>
      </c>
      <c r="D15" s="213" t="s">
        <v>95</v>
      </c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5"/>
      <c r="S15" s="211" t="s">
        <v>96</v>
      </c>
      <c r="U15" s="197" t="s">
        <v>93</v>
      </c>
      <c r="V15" s="197" t="s">
        <v>94</v>
      </c>
      <c r="W15" s="213" t="s">
        <v>95</v>
      </c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5"/>
      <c r="AL15" s="211" t="s">
        <v>96</v>
      </c>
      <c r="AN15" s="197" t="s">
        <v>93</v>
      </c>
      <c r="AO15" s="197" t="s">
        <v>94</v>
      </c>
      <c r="AP15" s="213" t="s">
        <v>95</v>
      </c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5"/>
      <c r="BE15" s="211" t="s">
        <v>96</v>
      </c>
    </row>
    <row r="16" spans="1:58" ht="23.25" customHeight="1">
      <c r="B16" s="198"/>
      <c r="C16" s="198"/>
      <c r="D16" s="52" t="s">
        <v>97</v>
      </c>
      <c r="E16" s="53" t="s">
        <v>98</v>
      </c>
      <c r="F16" s="53"/>
      <c r="G16" s="53" t="s">
        <v>97</v>
      </c>
      <c r="H16" s="53" t="s">
        <v>98</v>
      </c>
      <c r="I16" s="53"/>
      <c r="J16" s="53" t="s">
        <v>97</v>
      </c>
      <c r="K16" s="53" t="s">
        <v>98</v>
      </c>
      <c r="L16" s="53"/>
      <c r="M16" s="53" t="s">
        <v>97</v>
      </c>
      <c r="N16" s="53" t="s">
        <v>98</v>
      </c>
      <c r="O16" s="53"/>
      <c r="P16" s="53" t="s">
        <v>99</v>
      </c>
      <c r="Q16" s="54"/>
      <c r="R16" s="55" t="s">
        <v>100</v>
      </c>
      <c r="S16" s="212"/>
      <c r="U16" s="198"/>
      <c r="V16" s="198"/>
      <c r="W16" s="52" t="s">
        <v>97</v>
      </c>
      <c r="X16" s="53" t="s">
        <v>98</v>
      </c>
      <c r="Y16" s="53"/>
      <c r="Z16" s="53" t="s">
        <v>97</v>
      </c>
      <c r="AA16" s="53" t="s">
        <v>98</v>
      </c>
      <c r="AB16" s="53"/>
      <c r="AC16" s="53" t="s">
        <v>97</v>
      </c>
      <c r="AD16" s="53" t="s">
        <v>98</v>
      </c>
      <c r="AE16" s="53"/>
      <c r="AF16" s="53" t="s">
        <v>97</v>
      </c>
      <c r="AG16" s="53" t="s">
        <v>98</v>
      </c>
      <c r="AH16" s="53"/>
      <c r="AI16" s="53" t="s">
        <v>99</v>
      </c>
      <c r="AJ16" s="54"/>
      <c r="AK16" s="55" t="s">
        <v>100</v>
      </c>
      <c r="AL16" s="212"/>
      <c r="AN16" s="198"/>
      <c r="AO16" s="198"/>
      <c r="AP16" s="52" t="s">
        <v>97</v>
      </c>
      <c r="AQ16" s="53" t="s">
        <v>98</v>
      </c>
      <c r="AR16" s="53"/>
      <c r="AS16" s="53" t="s">
        <v>97</v>
      </c>
      <c r="AT16" s="53" t="s">
        <v>98</v>
      </c>
      <c r="AU16" s="53"/>
      <c r="AV16" s="53" t="s">
        <v>97</v>
      </c>
      <c r="AW16" s="53" t="s">
        <v>98</v>
      </c>
      <c r="AX16" s="53"/>
      <c r="AY16" s="53" t="s">
        <v>97</v>
      </c>
      <c r="AZ16" s="53" t="s">
        <v>98</v>
      </c>
      <c r="BA16" s="53"/>
      <c r="BB16" s="53" t="s">
        <v>99</v>
      </c>
      <c r="BC16" s="54"/>
      <c r="BD16" s="55" t="s">
        <v>100</v>
      </c>
      <c r="BE16" s="212"/>
    </row>
    <row r="17" spans="2:57" ht="15">
      <c r="B17" s="17" t="s">
        <v>109</v>
      </c>
      <c r="C17" s="19" t="s">
        <v>174</v>
      </c>
      <c r="D17" s="63">
        <v>3</v>
      </c>
      <c r="E17" s="51" t="s">
        <v>175</v>
      </c>
      <c r="F17" s="51" t="s">
        <v>102</v>
      </c>
      <c r="G17" s="63">
        <v>1</v>
      </c>
      <c r="H17" s="51"/>
      <c r="I17" s="51" t="s">
        <v>102</v>
      </c>
      <c r="J17" s="63">
        <v>1</v>
      </c>
      <c r="K17" s="51"/>
      <c r="L17" s="51" t="s">
        <v>102</v>
      </c>
      <c r="M17" s="63">
        <v>1</v>
      </c>
      <c r="N17" s="51"/>
      <c r="O17" s="51" t="s">
        <v>102</v>
      </c>
      <c r="P17" s="95">
        <v>80000</v>
      </c>
      <c r="Q17" s="51" t="s">
        <v>103</v>
      </c>
      <c r="R17" s="18">
        <f>D17*G17*J17*M17*P17</f>
        <v>240000</v>
      </c>
      <c r="S17" s="56">
        <v>120000</v>
      </c>
      <c r="U17" s="17" t="s">
        <v>118</v>
      </c>
      <c r="V17" s="72" t="s">
        <v>176</v>
      </c>
      <c r="W17" s="63">
        <v>2</v>
      </c>
      <c r="X17" s="51" t="s">
        <v>177</v>
      </c>
      <c r="Y17" s="51" t="s">
        <v>102</v>
      </c>
      <c r="Z17" s="63">
        <v>1</v>
      </c>
      <c r="AA17" s="51" t="s">
        <v>178</v>
      </c>
      <c r="AB17" s="51" t="s">
        <v>102</v>
      </c>
      <c r="AC17" s="63">
        <v>3</v>
      </c>
      <c r="AD17" s="51" t="s">
        <v>179</v>
      </c>
      <c r="AE17" s="51" t="s">
        <v>102</v>
      </c>
      <c r="AF17" s="63">
        <v>1</v>
      </c>
      <c r="AG17" s="51"/>
      <c r="AH17" s="51" t="s">
        <v>102</v>
      </c>
      <c r="AI17" s="95">
        <v>3000</v>
      </c>
      <c r="AJ17" s="51" t="s">
        <v>103</v>
      </c>
      <c r="AK17" s="18">
        <f>W17*Z17*AC17*AF17*AI17</f>
        <v>18000</v>
      </c>
      <c r="AL17" s="73">
        <v>18000</v>
      </c>
      <c r="AN17" s="17" t="s">
        <v>180</v>
      </c>
      <c r="AO17" s="17" t="s">
        <v>181</v>
      </c>
      <c r="AP17" s="63">
        <v>1</v>
      </c>
      <c r="AQ17" s="51" t="s">
        <v>182</v>
      </c>
      <c r="AR17" s="51" t="s">
        <v>102</v>
      </c>
      <c r="AS17" s="63">
        <v>1</v>
      </c>
      <c r="AT17" s="51"/>
      <c r="AU17" s="51" t="s">
        <v>102</v>
      </c>
      <c r="AV17" s="63">
        <v>1</v>
      </c>
      <c r="AW17" s="51"/>
      <c r="AX17" s="51" t="s">
        <v>102</v>
      </c>
      <c r="AY17" s="63">
        <v>1</v>
      </c>
      <c r="AZ17" s="51"/>
      <c r="BA17" s="51" t="s">
        <v>102</v>
      </c>
      <c r="BB17" s="95">
        <v>10000</v>
      </c>
      <c r="BC17" s="51" t="s">
        <v>103</v>
      </c>
      <c r="BD17" s="18">
        <f>AP17*AS17*AV17*AY17*BB17</f>
        <v>10000</v>
      </c>
      <c r="BE17" s="73">
        <v>10000</v>
      </c>
    </row>
    <row r="18" spans="2:57" ht="15">
      <c r="B18" s="17" t="s">
        <v>183</v>
      </c>
      <c r="C18" s="17" t="s">
        <v>184</v>
      </c>
      <c r="D18" s="63">
        <v>2</v>
      </c>
      <c r="E18" s="51" t="s">
        <v>185</v>
      </c>
      <c r="F18" s="51" t="s">
        <v>102</v>
      </c>
      <c r="G18" s="63">
        <v>10</v>
      </c>
      <c r="H18" s="51" t="s">
        <v>186</v>
      </c>
      <c r="I18" s="51" t="s">
        <v>102</v>
      </c>
      <c r="J18" s="63">
        <v>1</v>
      </c>
      <c r="K18" s="51"/>
      <c r="L18" s="51" t="s">
        <v>102</v>
      </c>
      <c r="M18" s="63">
        <v>1</v>
      </c>
      <c r="N18" s="51"/>
      <c r="O18" s="51" t="s">
        <v>102</v>
      </c>
      <c r="P18" s="95">
        <v>10000</v>
      </c>
      <c r="Q18" s="51" t="s">
        <v>103</v>
      </c>
      <c r="R18" s="18">
        <f>D18*G18*J18*M18*P18</f>
        <v>200000</v>
      </c>
      <c r="S18" s="56">
        <v>200000</v>
      </c>
      <c r="U18" s="71" t="s">
        <v>118</v>
      </c>
      <c r="V18" s="70" t="s">
        <v>187</v>
      </c>
      <c r="W18" s="63">
        <v>2</v>
      </c>
      <c r="X18" s="51" t="s">
        <v>177</v>
      </c>
      <c r="Y18" s="51" t="s">
        <v>102</v>
      </c>
      <c r="Z18" s="63">
        <v>2</v>
      </c>
      <c r="AA18" s="51" t="s">
        <v>188</v>
      </c>
      <c r="AB18" s="51" t="s">
        <v>102</v>
      </c>
      <c r="AC18" s="63">
        <v>1</v>
      </c>
      <c r="AD18" s="51"/>
      <c r="AE18" s="51" t="s">
        <v>102</v>
      </c>
      <c r="AF18" s="63">
        <v>1</v>
      </c>
      <c r="AG18" s="51"/>
      <c r="AH18" s="51" t="s">
        <v>102</v>
      </c>
      <c r="AI18" s="95">
        <v>15000</v>
      </c>
      <c r="AJ18" s="51" t="s">
        <v>103</v>
      </c>
      <c r="AK18" s="18">
        <f t="shared" ref="AK18:AK30" si="0">W18*Z18*AC18*AF18*AI18</f>
        <v>60000</v>
      </c>
      <c r="AL18" s="73">
        <v>60000</v>
      </c>
      <c r="AN18" s="17" t="s">
        <v>189</v>
      </c>
      <c r="AO18" s="17" t="s">
        <v>190</v>
      </c>
      <c r="AP18" s="63">
        <v>1</v>
      </c>
      <c r="AQ18" s="51" t="s">
        <v>191</v>
      </c>
      <c r="AR18" s="51" t="s">
        <v>102</v>
      </c>
      <c r="AS18" s="63">
        <v>1</v>
      </c>
      <c r="AT18" s="51" t="s">
        <v>179</v>
      </c>
      <c r="AU18" s="51" t="s">
        <v>102</v>
      </c>
      <c r="AV18" s="63">
        <v>1</v>
      </c>
      <c r="AW18" s="51"/>
      <c r="AX18" s="51" t="s">
        <v>102</v>
      </c>
      <c r="AY18" s="63">
        <v>1</v>
      </c>
      <c r="AZ18" s="51"/>
      <c r="BA18" s="51" t="s">
        <v>102</v>
      </c>
      <c r="BB18" s="95">
        <v>15000</v>
      </c>
      <c r="BC18" s="51" t="s">
        <v>103</v>
      </c>
      <c r="BD18" s="18">
        <f>AP18*AS18*AV18*AY18*BB18</f>
        <v>15000</v>
      </c>
      <c r="BE18" s="73">
        <v>15000</v>
      </c>
    </row>
    <row r="19" spans="2:57" ht="15">
      <c r="B19" s="17" t="s">
        <v>192</v>
      </c>
      <c r="C19" s="17" t="s">
        <v>193</v>
      </c>
      <c r="D19" s="63">
        <v>3</v>
      </c>
      <c r="E19" s="51" t="s">
        <v>186</v>
      </c>
      <c r="F19" s="51" t="s">
        <v>102</v>
      </c>
      <c r="G19" s="63">
        <v>1</v>
      </c>
      <c r="H19" s="51"/>
      <c r="I19" s="51" t="s">
        <v>102</v>
      </c>
      <c r="J19" s="63">
        <v>1</v>
      </c>
      <c r="K19" s="51"/>
      <c r="L19" s="51" t="s">
        <v>102</v>
      </c>
      <c r="M19" s="63">
        <v>1</v>
      </c>
      <c r="N19" s="51"/>
      <c r="O19" s="51" t="s">
        <v>102</v>
      </c>
      <c r="P19" s="95">
        <v>5000</v>
      </c>
      <c r="Q19" s="51" t="s">
        <v>103</v>
      </c>
      <c r="R19" s="18">
        <f>D19*G19*J19*M19*P19</f>
        <v>15000</v>
      </c>
      <c r="S19" s="56">
        <v>15000</v>
      </c>
      <c r="U19" s="17" t="s">
        <v>122</v>
      </c>
      <c r="V19" s="61" t="s">
        <v>194</v>
      </c>
      <c r="W19" s="63">
        <v>1</v>
      </c>
      <c r="X19" s="51" t="s">
        <v>195</v>
      </c>
      <c r="Y19" s="51" t="s">
        <v>102</v>
      </c>
      <c r="Z19" s="63">
        <v>1</v>
      </c>
      <c r="AA19" s="51"/>
      <c r="AB19" s="51" t="s">
        <v>102</v>
      </c>
      <c r="AC19" s="63">
        <v>1</v>
      </c>
      <c r="AD19" s="51"/>
      <c r="AE19" s="51" t="s">
        <v>102</v>
      </c>
      <c r="AF19" s="63">
        <v>1</v>
      </c>
      <c r="AG19" s="51"/>
      <c r="AH19" s="51" t="s">
        <v>102</v>
      </c>
      <c r="AI19" s="95">
        <v>20000</v>
      </c>
      <c r="AJ19" s="51" t="s">
        <v>103</v>
      </c>
      <c r="AK19" s="18">
        <f t="shared" si="0"/>
        <v>20000</v>
      </c>
      <c r="AL19" s="73">
        <v>20000</v>
      </c>
      <c r="AN19" s="17" t="s">
        <v>121</v>
      </c>
      <c r="AO19" s="17" t="s">
        <v>196</v>
      </c>
      <c r="AP19" s="63">
        <v>2</v>
      </c>
      <c r="AQ19" s="51" t="s">
        <v>197</v>
      </c>
      <c r="AR19" s="51" t="s">
        <v>102</v>
      </c>
      <c r="AS19" s="63">
        <v>1</v>
      </c>
      <c r="AT19" s="51"/>
      <c r="AU19" s="51" t="s">
        <v>102</v>
      </c>
      <c r="AV19" s="63">
        <v>1</v>
      </c>
      <c r="AW19" s="51"/>
      <c r="AX19" s="51" t="s">
        <v>102</v>
      </c>
      <c r="AY19" s="63">
        <v>1</v>
      </c>
      <c r="AZ19" s="51"/>
      <c r="BA19" s="51" t="s">
        <v>102</v>
      </c>
      <c r="BB19" s="95">
        <v>3000</v>
      </c>
      <c r="BC19" s="51" t="s">
        <v>103</v>
      </c>
      <c r="BD19" s="18">
        <f>AP19*AS19*AV19*AY19*BB19</f>
        <v>6000</v>
      </c>
      <c r="BE19" s="73">
        <v>6000</v>
      </c>
    </row>
    <row r="20" spans="2:57" ht="15">
      <c r="B20" s="17" t="s">
        <v>198</v>
      </c>
      <c r="C20" s="17" t="s">
        <v>199</v>
      </c>
      <c r="D20" s="63">
        <v>10</v>
      </c>
      <c r="E20" s="51" t="s">
        <v>200</v>
      </c>
      <c r="F20" s="51" t="s">
        <v>102</v>
      </c>
      <c r="G20" s="63">
        <v>1</v>
      </c>
      <c r="H20" s="51"/>
      <c r="I20" s="51" t="s">
        <v>102</v>
      </c>
      <c r="J20" s="63">
        <v>1</v>
      </c>
      <c r="K20" s="51"/>
      <c r="L20" s="51" t="s">
        <v>102</v>
      </c>
      <c r="M20" s="63">
        <v>1</v>
      </c>
      <c r="N20" s="51"/>
      <c r="O20" s="51" t="s">
        <v>102</v>
      </c>
      <c r="P20" s="95">
        <v>3000</v>
      </c>
      <c r="Q20" s="51" t="s">
        <v>103</v>
      </c>
      <c r="R20" s="18">
        <v>30000</v>
      </c>
      <c r="S20" s="56">
        <v>30000</v>
      </c>
      <c r="U20" s="17"/>
      <c r="V20" s="17"/>
      <c r="W20" s="63"/>
      <c r="X20" s="51"/>
      <c r="Y20" s="51" t="s">
        <v>102</v>
      </c>
      <c r="Z20" s="63"/>
      <c r="AA20" s="51"/>
      <c r="AB20" s="51" t="s">
        <v>102</v>
      </c>
      <c r="AC20" s="63"/>
      <c r="AD20" s="51"/>
      <c r="AE20" s="51" t="s">
        <v>102</v>
      </c>
      <c r="AF20" s="63"/>
      <c r="AG20" s="51"/>
      <c r="AH20" s="51" t="s">
        <v>102</v>
      </c>
      <c r="AI20" s="95"/>
      <c r="AJ20" s="51" t="s">
        <v>103</v>
      </c>
      <c r="AK20" s="18">
        <f t="shared" si="0"/>
        <v>0</v>
      </c>
      <c r="AL20" s="73"/>
      <c r="AN20" s="17" t="s">
        <v>124</v>
      </c>
      <c r="AO20" s="17" t="s">
        <v>201</v>
      </c>
      <c r="AP20" s="63">
        <v>30</v>
      </c>
      <c r="AQ20" s="51" t="s">
        <v>191</v>
      </c>
      <c r="AR20" s="51" t="s">
        <v>102</v>
      </c>
      <c r="AS20" s="63">
        <v>1</v>
      </c>
      <c r="AT20" s="51" t="s">
        <v>179</v>
      </c>
      <c r="AU20" s="51" t="s">
        <v>102</v>
      </c>
      <c r="AV20" s="63">
        <v>1</v>
      </c>
      <c r="AW20" s="51"/>
      <c r="AX20" s="51" t="s">
        <v>102</v>
      </c>
      <c r="AY20" s="63">
        <v>1</v>
      </c>
      <c r="AZ20" s="51"/>
      <c r="BA20" s="51" t="s">
        <v>102</v>
      </c>
      <c r="BB20" s="95">
        <v>1100</v>
      </c>
      <c r="BC20" s="51" t="s">
        <v>103</v>
      </c>
      <c r="BD20" s="18">
        <f>AP20*AS20*AV20*AY20*BB20</f>
        <v>33000</v>
      </c>
      <c r="BE20" s="73">
        <v>33000</v>
      </c>
    </row>
    <row r="21" spans="2:57" ht="15">
      <c r="B21" s="17"/>
      <c r="C21" s="17"/>
      <c r="D21" s="63"/>
      <c r="E21" s="51"/>
      <c r="F21" s="51" t="s">
        <v>102</v>
      </c>
      <c r="G21" s="63"/>
      <c r="H21" s="51"/>
      <c r="I21" s="51" t="s">
        <v>102</v>
      </c>
      <c r="J21" s="63"/>
      <c r="K21" s="51"/>
      <c r="L21" s="51" t="s">
        <v>102</v>
      </c>
      <c r="M21" s="63"/>
      <c r="N21" s="51"/>
      <c r="O21" s="51" t="s">
        <v>102</v>
      </c>
      <c r="P21" s="95"/>
      <c r="Q21" s="51" t="s">
        <v>103</v>
      </c>
      <c r="R21" s="18">
        <f>D21*G21*J21*M21*P21</f>
        <v>0</v>
      </c>
      <c r="S21" s="56"/>
      <c r="U21" s="17"/>
      <c r="V21" s="17"/>
      <c r="W21" s="63"/>
      <c r="X21" s="51"/>
      <c r="Y21" s="51" t="s">
        <v>102</v>
      </c>
      <c r="Z21" s="63"/>
      <c r="AA21" s="51"/>
      <c r="AB21" s="51" t="s">
        <v>102</v>
      </c>
      <c r="AC21" s="63"/>
      <c r="AD21" s="51"/>
      <c r="AE21" s="51" t="s">
        <v>102</v>
      </c>
      <c r="AF21" s="63"/>
      <c r="AG21" s="51"/>
      <c r="AH21" s="51" t="s">
        <v>102</v>
      </c>
      <c r="AI21" s="95"/>
      <c r="AJ21" s="51" t="s">
        <v>103</v>
      </c>
      <c r="AK21" s="18">
        <f t="shared" si="0"/>
        <v>0</v>
      </c>
      <c r="AL21" s="73"/>
      <c r="AN21" s="17" t="s">
        <v>202</v>
      </c>
      <c r="AO21" s="17" t="s">
        <v>203</v>
      </c>
      <c r="AP21" s="63">
        <v>100</v>
      </c>
      <c r="AQ21" s="51" t="s">
        <v>182</v>
      </c>
      <c r="AR21" s="51" t="s">
        <v>102</v>
      </c>
      <c r="AS21" s="63">
        <v>1</v>
      </c>
      <c r="AT21" s="51" t="s">
        <v>204</v>
      </c>
      <c r="AU21" s="51" t="s">
        <v>102</v>
      </c>
      <c r="AV21" s="63">
        <v>1</v>
      </c>
      <c r="AW21" s="51"/>
      <c r="AX21" s="51" t="s">
        <v>102</v>
      </c>
      <c r="AY21" s="63">
        <v>1</v>
      </c>
      <c r="AZ21" s="51"/>
      <c r="BA21" s="51" t="s">
        <v>102</v>
      </c>
      <c r="BB21" s="95">
        <v>10000</v>
      </c>
      <c r="BC21" s="51" t="s">
        <v>103</v>
      </c>
      <c r="BD21" s="18">
        <f t="shared" ref="BD21:BD30" si="1">AP21*AS21*AV21*AY21*BB21</f>
        <v>1000000</v>
      </c>
      <c r="BE21" s="73">
        <v>100000</v>
      </c>
    </row>
    <row r="22" spans="2:57" ht="15">
      <c r="B22" s="17"/>
      <c r="C22" s="17"/>
      <c r="D22" s="63"/>
      <c r="E22" s="51"/>
      <c r="F22" s="51" t="s">
        <v>102</v>
      </c>
      <c r="G22" s="63"/>
      <c r="H22" s="51"/>
      <c r="I22" s="51" t="s">
        <v>102</v>
      </c>
      <c r="J22" s="63"/>
      <c r="K22" s="51"/>
      <c r="L22" s="51" t="s">
        <v>102</v>
      </c>
      <c r="M22" s="63"/>
      <c r="N22" s="51"/>
      <c r="O22" s="51" t="s">
        <v>102</v>
      </c>
      <c r="P22" s="95"/>
      <c r="Q22" s="51" t="s">
        <v>103</v>
      </c>
      <c r="R22" s="18">
        <f t="shared" ref="R22:R30" si="2">D22*G22*J22*M22*P22</f>
        <v>0</v>
      </c>
      <c r="S22" s="56"/>
      <c r="U22" s="17"/>
      <c r="V22" s="17"/>
      <c r="W22" s="63"/>
      <c r="X22" s="51"/>
      <c r="Y22" s="51" t="s">
        <v>102</v>
      </c>
      <c r="Z22" s="63"/>
      <c r="AA22" s="51"/>
      <c r="AB22" s="51" t="s">
        <v>102</v>
      </c>
      <c r="AC22" s="63"/>
      <c r="AD22" s="51"/>
      <c r="AE22" s="51" t="s">
        <v>102</v>
      </c>
      <c r="AF22" s="63"/>
      <c r="AG22" s="51"/>
      <c r="AH22" s="51" t="s">
        <v>102</v>
      </c>
      <c r="AI22" s="95"/>
      <c r="AJ22" s="51" t="s">
        <v>103</v>
      </c>
      <c r="AK22" s="18">
        <f t="shared" si="0"/>
        <v>0</v>
      </c>
      <c r="AL22" s="73"/>
      <c r="AN22" s="17"/>
      <c r="AO22" s="17"/>
      <c r="AP22" s="63"/>
      <c r="AQ22" s="51"/>
      <c r="AR22" s="51" t="s">
        <v>102</v>
      </c>
      <c r="AS22" s="63"/>
      <c r="AT22" s="51"/>
      <c r="AU22" s="51" t="s">
        <v>102</v>
      </c>
      <c r="AV22" s="63"/>
      <c r="AW22" s="51"/>
      <c r="AX22" s="51" t="s">
        <v>102</v>
      </c>
      <c r="AY22" s="63"/>
      <c r="AZ22" s="51"/>
      <c r="BA22" s="51" t="s">
        <v>102</v>
      </c>
      <c r="BB22" s="95"/>
      <c r="BC22" s="51" t="s">
        <v>103</v>
      </c>
      <c r="BD22" s="18">
        <f t="shared" si="1"/>
        <v>0</v>
      </c>
      <c r="BE22" s="73"/>
    </row>
    <row r="23" spans="2:57" ht="15">
      <c r="B23" s="17"/>
      <c r="C23" s="17"/>
      <c r="D23" s="63"/>
      <c r="E23" s="51"/>
      <c r="F23" s="51" t="s">
        <v>102</v>
      </c>
      <c r="G23" s="63"/>
      <c r="H23" s="51"/>
      <c r="I23" s="51" t="s">
        <v>102</v>
      </c>
      <c r="J23" s="63"/>
      <c r="K23" s="51"/>
      <c r="L23" s="51" t="s">
        <v>102</v>
      </c>
      <c r="M23" s="63"/>
      <c r="N23" s="51"/>
      <c r="O23" s="51" t="s">
        <v>102</v>
      </c>
      <c r="P23" s="95"/>
      <c r="Q23" s="51" t="s">
        <v>103</v>
      </c>
      <c r="R23" s="18">
        <f t="shared" si="2"/>
        <v>0</v>
      </c>
      <c r="S23" s="56"/>
      <c r="U23" s="17"/>
      <c r="V23" s="17"/>
      <c r="W23" s="63"/>
      <c r="X23" s="51"/>
      <c r="Y23" s="51" t="s">
        <v>102</v>
      </c>
      <c r="Z23" s="63"/>
      <c r="AA23" s="51"/>
      <c r="AB23" s="51" t="s">
        <v>102</v>
      </c>
      <c r="AC23" s="63"/>
      <c r="AD23" s="51"/>
      <c r="AE23" s="51" t="s">
        <v>102</v>
      </c>
      <c r="AF23" s="63"/>
      <c r="AG23" s="51"/>
      <c r="AH23" s="51" t="s">
        <v>102</v>
      </c>
      <c r="AI23" s="95"/>
      <c r="AJ23" s="51" t="s">
        <v>103</v>
      </c>
      <c r="AK23" s="18">
        <f t="shared" si="0"/>
        <v>0</v>
      </c>
      <c r="AL23" s="73"/>
      <c r="AN23" s="17"/>
      <c r="AO23" s="17"/>
      <c r="AP23" s="63"/>
      <c r="AQ23" s="51"/>
      <c r="AR23" s="51" t="s">
        <v>102</v>
      </c>
      <c r="AS23" s="63"/>
      <c r="AT23" s="51"/>
      <c r="AU23" s="51" t="s">
        <v>102</v>
      </c>
      <c r="AV23" s="63"/>
      <c r="AW23" s="51"/>
      <c r="AX23" s="51" t="s">
        <v>102</v>
      </c>
      <c r="AY23" s="63"/>
      <c r="AZ23" s="51"/>
      <c r="BA23" s="51" t="s">
        <v>102</v>
      </c>
      <c r="BB23" s="95"/>
      <c r="BC23" s="51" t="s">
        <v>103</v>
      </c>
      <c r="BD23" s="18">
        <f t="shared" si="1"/>
        <v>0</v>
      </c>
      <c r="BE23" s="73"/>
    </row>
    <row r="24" spans="2:57" ht="15">
      <c r="B24" s="17"/>
      <c r="C24" s="17"/>
      <c r="D24" s="63"/>
      <c r="E24" s="51"/>
      <c r="F24" s="51" t="s">
        <v>102</v>
      </c>
      <c r="G24" s="63"/>
      <c r="H24" s="51"/>
      <c r="I24" s="51" t="s">
        <v>102</v>
      </c>
      <c r="J24" s="63"/>
      <c r="K24" s="51"/>
      <c r="L24" s="51" t="s">
        <v>102</v>
      </c>
      <c r="M24" s="63"/>
      <c r="N24" s="51"/>
      <c r="O24" s="51" t="s">
        <v>102</v>
      </c>
      <c r="P24" s="95"/>
      <c r="Q24" s="51" t="s">
        <v>103</v>
      </c>
      <c r="R24" s="18">
        <f t="shared" si="2"/>
        <v>0</v>
      </c>
      <c r="S24" s="56"/>
      <c r="U24" s="17"/>
      <c r="V24" s="17"/>
      <c r="W24" s="63"/>
      <c r="X24" s="51"/>
      <c r="Y24" s="51" t="s">
        <v>102</v>
      </c>
      <c r="Z24" s="63"/>
      <c r="AA24" s="51"/>
      <c r="AB24" s="51" t="s">
        <v>102</v>
      </c>
      <c r="AC24" s="63"/>
      <c r="AD24" s="51"/>
      <c r="AE24" s="51" t="s">
        <v>102</v>
      </c>
      <c r="AF24" s="63"/>
      <c r="AG24" s="51"/>
      <c r="AH24" s="51" t="s">
        <v>102</v>
      </c>
      <c r="AI24" s="95"/>
      <c r="AJ24" s="51" t="s">
        <v>103</v>
      </c>
      <c r="AK24" s="18">
        <f t="shared" si="0"/>
        <v>0</v>
      </c>
      <c r="AL24" s="73"/>
      <c r="AN24" s="17"/>
      <c r="AO24" s="17"/>
      <c r="AP24" s="63"/>
      <c r="AQ24" s="51"/>
      <c r="AR24" s="51" t="s">
        <v>102</v>
      </c>
      <c r="AS24" s="63"/>
      <c r="AT24" s="51"/>
      <c r="AU24" s="51" t="s">
        <v>102</v>
      </c>
      <c r="AV24" s="63"/>
      <c r="AW24" s="51"/>
      <c r="AX24" s="51" t="s">
        <v>102</v>
      </c>
      <c r="AY24" s="63"/>
      <c r="AZ24" s="51"/>
      <c r="BA24" s="51" t="s">
        <v>102</v>
      </c>
      <c r="BB24" s="95"/>
      <c r="BC24" s="51" t="s">
        <v>103</v>
      </c>
      <c r="BD24" s="18">
        <f t="shared" si="1"/>
        <v>0</v>
      </c>
      <c r="BE24" s="73"/>
    </row>
    <row r="25" spans="2:57" ht="15">
      <c r="B25" s="17"/>
      <c r="C25" s="17"/>
      <c r="D25" s="63"/>
      <c r="E25" s="51"/>
      <c r="F25" s="51" t="s">
        <v>102</v>
      </c>
      <c r="G25" s="63"/>
      <c r="H25" s="51"/>
      <c r="I25" s="51" t="s">
        <v>102</v>
      </c>
      <c r="J25" s="63"/>
      <c r="K25" s="51"/>
      <c r="L25" s="51" t="s">
        <v>102</v>
      </c>
      <c r="M25" s="63"/>
      <c r="N25" s="51"/>
      <c r="O25" s="51" t="s">
        <v>102</v>
      </c>
      <c r="P25" s="95"/>
      <c r="Q25" s="51" t="s">
        <v>103</v>
      </c>
      <c r="R25" s="18">
        <f t="shared" si="2"/>
        <v>0</v>
      </c>
      <c r="S25" s="56"/>
      <c r="U25" s="17"/>
      <c r="V25" s="17"/>
      <c r="W25" s="63"/>
      <c r="X25" s="51"/>
      <c r="Y25" s="51" t="s">
        <v>102</v>
      </c>
      <c r="Z25" s="63"/>
      <c r="AA25" s="51"/>
      <c r="AB25" s="51" t="s">
        <v>102</v>
      </c>
      <c r="AC25" s="63"/>
      <c r="AD25" s="51"/>
      <c r="AE25" s="51" t="s">
        <v>102</v>
      </c>
      <c r="AF25" s="63"/>
      <c r="AG25" s="51"/>
      <c r="AH25" s="51" t="s">
        <v>102</v>
      </c>
      <c r="AI25" s="95"/>
      <c r="AJ25" s="51" t="s">
        <v>103</v>
      </c>
      <c r="AK25" s="18">
        <f t="shared" si="0"/>
        <v>0</v>
      </c>
      <c r="AL25" s="73"/>
      <c r="AN25" s="17"/>
      <c r="AO25" s="17"/>
      <c r="AP25" s="63"/>
      <c r="AQ25" s="51"/>
      <c r="AR25" s="51" t="s">
        <v>102</v>
      </c>
      <c r="AS25" s="63"/>
      <c r="AT25" s="51"/>
      <c r="AU25" s="51" t="s">
        <v>102</v>
      </c>
      <c r="AV25" s="63"/>
      <c r="AW25" s="51"/>
      <c r="AX25" s="51" t="s">
        <v>102</v>
      </c>
      <c r="AY25" s="63"/>
      <c r="AZ25" s="51"/>
      <c r="BA25" s="51" t="s">
        <v>102</v>
      </c>
      <c r="BB25" s="95"/>
      <c r="BC25" s="51" t="s">
        <v>103</v>
      </c>
      <c r="BD25" s="18">
        <f t="shared" si="1"/>
        <v>0</v>
      </c>
      <c r="BE25" s="73"/>
    </row>
    <row r="26" spans="2:57" ht="15">
      <c r="B26" s="17"/>
      <c r="C26" s="17"/>
      <c r="D26" s="63"/>
      <c r="E26" s="51"/>
      <c r="F26" s="51" t="s">
        <v>102</v>
      </c>
      <c r="G26" s="63"/>
      <c r="H26" s="51"/>
      <c r="I26" s="51" t="s">
        <v>102</v>
      </c>
      <c r="J26" s="63"/>
      <c r="K26" s="51"/>
      <c r="L26" s="51" t="s">
        <v>102</v>
      </c>
      <c r="M26" s="63"/>
      <c r="N26" s="51"/>
      <c r="O26" s="51" t="s">
        <v>102</v>
      </c>
      <c r="P26" s="95"/>
      <c r="Q26" s="51" t="s">
        <v>103</v>
      </c>
      <c r="R26" s="18">
        <f t="shared" si="2"/>
        <v>0</v>
      </c>
      <c r="S26" s="56"/>
      <c r="U26" s="17"/>
      <c r="V26" s="17"/>
      <c r="W26" s="63"/>
      <c r="X26" s="51"/>
      <c r="Y26" s="51" t="s">
        <v>102</v>
      </c>
      <c r="Z26" s="63"/>
      <c r="AA26" s="51"/>
      <c r="AB26" s="51" t="s">
        <v>102</v>
      </c>
      <c r="AC26" s="63"/>
      <c r="AD26" s="51"/>
      <c r="AE26" s="51" t="s">
        <v>102</v>
      </c>
      <c r="AF26" s="63"/>
      <c r="AG26" s="51"/>
      <c r="AH26" s="51" t="s">
        <v>102</v>
      </c>
      <c r="AI26" s="95"/>
      <c r="AJ26" s="51" t="s">
        <v>103</v>
      </c>
      <c r="AK26" s="18">
        <f t="shared" si="0"/>
        <v>0</v>
      </c>
      <c r="AL26" s="73"/>
      <c r="AN26" s="17"/>
      <c r="AO26" s="17"/>
      <c r="AP26" s="63"/>
      <c r="AQ26" s="51"/>
      <c r="AR26" s="51" t="s">
        <v>102</v>
      </c>
      <c r="AS26" s="63"/>
      <c r="AT26" s="51"/>
      <c r="AU26" s="51" t="s">
        <v>102</v>
      </c>
      <c r="AV26" s="63"/>
      <c r="AW26" s="51"/>
      <c r="AX26" s="51" t="s">
        <v>102</v>
      </c>
      <c r="AY26" s="63"/>
      <c r="AZ26" s="51"/>
      <c r="BA26" s="51" t="s">
        <v>102</v>
      </c>
      <c r="BB26" s="95"/>
      <c r="BC26" s="51" t="s">
        <v>103</v>
      </c>
      <c r="BD26" s="18">
        <f t="shared" si="1"/>
        <v>0</v>
      </c>
      <c r="BE26" s="73"/>
    </row>
    <row r="27" spans="2:57" ht="15">
      <c r="B27" s="17"/>
      <c r="C27" s="17"/>
      <c r="D27" s="63"/>
      <c r="E27" s="51"/>
      <c r="F27" s="51" t="s">
        <v>102</v>
      </c>
      <c r="G27" s="63"/>
      <c r="H27" s="51"/>
      <c r="I27" s="51" t="s">
        <v>102</v>
      </c>
      <c r="J27" s="63"/>
      <c r="K27" s="51"/>
      <c r="L27" s="51" t="s">
        <v>102</v>
      </c>
      <c r="M27" s="63"/>
      <c r="N27" s="51"/>
      <c r="O27" s="51" t="s">
        <v>102</v>
      </c>
      <c r="P27" s="95"/>
      <c r="Q27" s="51" t="s">
        <v>103</v>
      </c>
      <c r="R27" s="18">
        <f t="shared" si="2"/>
        <v>0</v>
      </c>
      <c r="S27" s="56"/>
      <c r="U27" s="17"/>
      <c r="V27" s="17"/>
      <c r="W27" s="63"/>
      <c r="X27" s="51"/>
      <c r="Y27" s="51" t="s">
        <v>102</v>
      </c>
      <c r="Z27" s="63"/>
      <c r="AA27" s="51"/>
      <c r="AB27" s="51" t="s">
        <v>102</v>
      </c>
      <c r="AC27" s="63"/>
      <c r="AD27" s="51"/>
      <c r="AE27" s="51" t="s">
        <v>102</v>
      </c>
      <c r="AF27" s="63"/>
      <c r="AG27" s="51"/>
      <c r="AH27" s="51" t="s">
        <v>102</v>
      </c>
      <c r="AI27" s="95"/>
      <c r="AJ27" s="51" t="s">
        <v>103</v>
      </c>
      <c r="AK27" s="18">
        <f t="shared" si="0"/>
        <v>0</v>
      </c>
      <c r="AL27" s="73"/>
      <c r="AN27" s="17"/>
      <c r="AO27" s="17"/>
      <c r="AP27" s="63"/>
      <c r="AQ27" s="51"/>
      <c r="AR27" s="51" t="s">
        <v>102</v>
      </c>
      <c r="AS27" s="63"/>
      <c r="AT27" s="51"/>
      <c r="AU27" s="51" t="s">
        <v>102</v>
      </c>
      <c r="AV27" s="63"/>
      <c r="AW27" s="51"/>
      <c r="AX27" s="51" t="s">
        <v>102</v>
      </c>
      <c r="AY27" s="63"/>
      <c r="AZ27" s="51"/>
      <c r="BA27" s="51" t="s">
        <v>102</v>
      </c>
      <c r="BB27" s="95"/>
      <c r="BC27" s="51" t="s">
        <v>103</v>
      </c>
      <c r="BD27" s="18">
        <f t="shared" si="1"/>
        <v>0</v>
      </c>
      <c r="BE27" s="73"/>
    </row>
    <row r="28" spans="2:57" ht="15">
      <c r="B28" s="17"/>
      <c r="C28" s="17"/>
      <c r="D28" s="63"/>
      <c r="E28" s="51"/>
      <c r="F28" s="51" t="s">
        <v>102</v>
      </c>
      <c r="G28" s="63"/>
      <c r="H28" s="51"/>
      <c r="I28" s="51" t="s">
        <v>102</v>
      </c>
      <c r="J28" s="63"/>
      <c r="K28" s="51"/>
      <c r="L28" s="51" t="s">
        <v>102</v>
      </c>
      <c r="M28" s="63"/>
      <c r="N28" s="51"/>
      <c r="O28" s="51" t="s">
        <v>102</v>
      </c>
      <c r="P28" s="95"/>
      <c r="Q28" s="51" t="s">
        <v>103</v>
      </c>
      <c r="R28" s="18">
        <f t="shared" si="2"/>
        <v>0</v>
      </c>
      <c r="S28" s="56"/>
      <c r="U28" s="17"/>
      <c r="V28" s="17"/>
      <c r="W28" s="63"/>
      <c r="X28" s="51"/>
      <c r="Y28" s="51" t="s">
        <v>102</v>
      </c>
      <c r="Z28" s="63"/>
      <c r="AA28" s="51"/>
      <c r="AB28" s="51" t="s">
        <v>102</v>
      </c>
      <c r="AC28" s="63"/>
      <c r="AD28" s="51"/>
      <c r="AE28" s="51" t="s">
        <v>102</v>
      </c>
      <c r="AF28" s="63"/>
      <c r="AG28" s="51"/>
      <c r="AH28" s="51" t="s">
        <v>102</v>
      </c>
      <c r="AI28" s="95"/>
      <c r="AJ28" s="51" t="s">
        <v>103</v>
      </c>
      <c r="AK28" s="18">
        <f t="shared" si="0"/>
        <v>0</v>
      </c>
      <c r="AL28" s="73"/>
      <c r="AN28" s="17"/>
      <c r="AO28" s="17"/>
      <c r="AP28" s="63"/>
      <c r="AQ28" s="51"/>
      <c r="AR28" s="51" t="s">
        <v>102</v>
      </c>
      <c r="AS28" s="63"/>
      <c r="AT28" s="51"/>
      <c r="AU28" s="51" t="s">
        <v>102</v>
      </c>
      <c r="AV28" s="63"/>
      <c r="AW28" s="51"/>
      <c r="AX28" s="51" t="s">
        <v>102</v>
      </c>
      <c r="AY28" s="63"/>
      <c r="AZ28" s="51"/>
      <c r="BA28" s="51" t="s">
        <v>102</v>
      </c>
      <c r="BB28" s="95"/>
      <c r="BC28" s="51" t="s">
        <v>103</v>
      </c>
      <c r="BD28" s="18">
        <f t="shared" si="1"/>
        <v>0</v>
      </c>
      <c r="BE28" s="73"/>
    </row>
    <row r="29" spans="2:57" ht="15">
      <c r="B29" s="17"/>
      <c r="C29" s="17"/>
      <c r="D29" s="63"/>
      <c r="E29" s="51"/>
      <c r="F29" s="51" t="s">
        <v>102</v>
      </c>
      <c r="G29" s="63"/>
      <c r="H29" s="51"/>
      <c r="I29" s="51" t="s">
        <v>102</v>
      </c>
      <c r="J29" s="63"/>
      <c r="K29" s="51"/>
      <c r="L29" s="51" t="s">
        <v>102</v>
      </c>
      <c r="M29" s="63"/>
      <c r="N29" s="51"/>
      <c r="O29" s="51" t="s">
        <v>102</v>
      </c>
      <c r="P29" s="95"/>
      <c r="Q29" s="51" t="s">
        <v>103</v>
      </c>
      <c r="R29" s="18">
        <f t="shared" si="2"/>
        <v>0</v>
      </c>
      <c r="S29" s="56"/>
      <c r="U29" s="17"/>
      <c r="V29" s="17"/>
      <c r="W29" s="63"/>
      <c r="X29" s="51"/>
      <c r="Y29" s="51" t="s">
        <v>102</v>
      </c>
      <c r="Z29" s="63"/>
      <c r="AA29" s="51"/>
      <c r="AB29" s="51" t="s">
        <v>102</v>
      </c>
      <c r="AC29" s="63"/>
      <c r="AD29" s="51"/>
      <c r="AE29" s="51" t="s">
        <v>102</v>
      </c>
      <c r="AF29" s="63"/>
      <c r="AG29" s="51"/>
      <c r="AH29" s="51" t="s">
        <v>102</v>
      </c>
      <c r="AI29" s="95"/>
      <c r="AJ29" s="51" t="s">
        <v>103</v>
      </c>
      <c r="AK29" s="18">
        <f t="shared" si="0"/>
        <v>0</v>
      </c>
      <c r="AL29" s="73"/>
      <c r="AN29" s="17"/>
      <c r="AO29" s="17"/>
      <c r="AP29" s="63"/>
      <c r="AQ29" s="51"/>
      <c r="AR29" s="51" t="s">
        <v>102</v>
      </c>
      <c r="AS29" s="63"/>
      <c r="AT29" s="51"/>
      <c r="AU29" s="51" t="s">
        <v>102</v>
      </c>
      <c r="AV29" s="63"/>
      <c r="AW29" s="51"/>
      <c r="AX29" s="51" t="s">
        <v>102</v>
      </c>
      <c r="AY29" s="63"/>
      <c r="AZ29" s="51"/>
      <c r="BA29" s="51" t="s">
        <v>102</v>
      </c>
      <c r="BB29" s="95"/>
      <c r="BC29" s="51" t="s">
        <v>103</v>
      </c>
      <c r="BD29" s="18">
        <f t="shared" si="1"/>
        <v>0</v>
      </c>
      <c r="BE29" s="73"/>
    </row>
    <row r="30" spans="2:57" ht="15.5" thickBot="1">
      <c r="B30" s="57"/>
      <c r="C30" s="57"/>
      <c r="D30" s="64"/>
      <c r="E30" s="58"/>
      <c r="F30" s="58" t="s">
        <v>102</v>
      </c>
      <c r="G30" s="64"/>
      <c r="H30" s="58"/>
      <c r="I30" s="58" t="s">
        <v>102</v>
      </c>
      <c r="J30" s="64"/>
      <c r="K30" s="58"/>
      <c r="L30" s="58" t="s">
        <v>102</v>
      </c>
      <c r="M30" s="64"/>
      <c r="N30" s="58"/>
      <c r="O30" s="58" t="s">
        <v>102</v>
      </c>
      <c r="P30" s="96"/>
      <c r="Q30" s="58" t="s">
        <v>103</v>
      </c>
      <c r="R30" s="59">
        <f t="shared" si="2"/>
        <v>0</v>
      </c>
      <c r="S30" s="60"/>
      <c r="U30" s="57"/>
      <c r="V30" s="57"/>
      <c r="W30" s="64"/>
      <c r="X30" s="58"/>
      <c r="Y30" s="58" t="s">
        <v>102</v>
      </c>
      <c r="Z30" s="64"/>
      <c r="AA30" s="58"/>
      <c r="AB30" s="58" t="s">
        <v>102</v>
      </c>
      <c r="AC30" s="64"/>
      <c r="AD30" s="58"/>
      <c r="AE30" s="58" t="s">
        <v>102</v>
      </c>
      <c r="AF30" s="64"/>
      <c r="AG30" s="58"/>
      <c r="AH30" s="58" t="s">
        <v>102</v>
      </c>
      <c r="AI30" s="96"/>
      <c r="AJ30" s="58" t="s">
        <v>103</v>
      </c>
      <c r="AK30" s="59">
        <f t="shared" si="0"/>
        <v>0</v>
      </c>
      <c r="AL30" s="74"/>
      <c r="AN30" s="57"/>
      <c r="AO30" s="57"/>
      <c r="AP30" s="64"/>
      <c r="AQ30" s="58"/>
      <c r="AR30" s="58" t="s">
        <v>102</v>
      </c>
      <c r="AS30" s="64"/>
      <c r="AT30" s="58"/>
      <c r="AU30" s="58" t="s">
        <v>102</v>
      </c>
      <c r="AV30" s="64"/>
      <c r="AW30" s="58"/>
      <c r="AX30" s="58" t="s">
        <v>102</v>
      </c>
      <c r="AY30" s="64"/>
      <c r="AZ30" s="58"/>
      <c r="BA30" s="58" t="s">
        <v>102</v>
      </c>
      <c r="BB30" s="96"/>
      <c r="BC30" s="58" t="s">
        <v>103</v>
      </c>
      <c r="BD30" s="59">
        <f t="shared" si="1"/>
        <v>0</v>
      </c>
      <c r="BE30" s="74"/>
    </row>
    <row r="31" spans="2:57" ht="15.5" hidden="1" outlineLevel="1" thickTop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2"/>
      <c r="S31" s="62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L31" s="62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2"/>
      <c r="BE31" s="62"/>
    </row>
    <row r="32" spans="2:57" ht="15" hidden="1" outlineLevel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  <c r="S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8"/>
      <c r="AL32" s="18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8"/>
      <c r="BE32" s="18"/>
    </row>
    <row r="33" spans="2:57" ht="15" hidden="1" outlineLevel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  <c r="S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8"/>
      <c r="AL33" s="18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8"/>
      <c r="BE33" s="18"/>
    </row>
    <row r="34" spans="2:57" ht="15" hidden="1" outlineLevel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  <c r="S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8"/>
      <c r="AL34" s="18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8"/>
      <c r="BE34" s="18"/>
    </row>
    <row r="35" spans="2:57" ht="15" hidden="1" outlineLevel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8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8"/>
      <c r="AL35" s="18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8"/>
      <c r="BE35" s="18"/>
    </row>
    <row r="36" spans="2:57" ht="15.5" hidden="1" outlineLevel="1" thickBo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  <c r="S36" s="21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1"/>
      <c r="AL36" s="21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1"/>
      <c r="BE36" s="21"/>
    </row>
    <row r="37" spans="2:57" ht="15.5" collapsed="1" thickTop="1">
      <c r="B37" s="22" t="s">
        <v>104</v>
      </c>
      <c r="C37" s="82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  <c r="R37" s="80">
        <f>SUM(R17:R36)</f>
        <v>485000</v>
      </c>
      <c r="S37" s="81">
        <f>SUM(S17:S36)</f>
        <v>365000</v>
      </c>
      <c r="U37" s="22" t="s">
        <v>104</v>
      </c>
      <c r="V37" s="199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1"/>
      <c r="AK37" s="23">
        <f>SUM(AK17:AK36)</f>
        <v>98000</v>
      </c>
      <c r="AL37" s="75">
        <f>SUM(AL17:AL36)</f>
        <v>98000</v>
      </c>
      <c r="AN37" s="22" t="s">
        <v>104</v>
      </c>
      <c r="AO37" s="199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1"/>
      <c r="BD37" s="23">
        <f>SUM(BD17:BD36)</f>
        <v>1064000</v>
      </c>
      <c r="BE37" s="75">
        <f>SUM(BE17:BE36)</f>
        <v>164000</v>
      </c>
    </row>
    <row r="38" spans="2:57" ht="15.75" customHeight="1">
      <c r="B38" s="197" t="s">
        <v>105</v>
      </c>
      <c r="C38" s="197" t="s">
        <v>94</v>
      </c>
      <c r="D38" s="213" t="s">
        <v>95</v>
      </c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5"/>
      <c r="S38" s="211" t="s">
        <v>96</v>
      </c>
      <c r="U38" s="197" t="s">
        <v>105</v>
      </c>
      <c r="V38" s="197" t="s">
        <v>94</v>
      </c>
      <c r="W38" s="213" t="s">
        <v>95</v>
      </c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5"/>
      <c r="AL38" s="211" t="s">
        <v>96</v>
      </c>
      <c r="AN38" s="197" t="s">
        <v>105</v>
      </c>
      <c r="AO38" s="197" t="s">
        <v>94</v>
      </c>
      <c r="AP38" s="213" t="s">
        <v>95</v>
      </c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5"/>
      <c r="BE38" s="211" t="s">
        <v>96</v>
      </c>
    </row>
    <row r="39" spans="2:57" ht="22.5" customHeight="1">
      <c r="B39" s="198"/>
      <c r="C39" s="198"/>
      <c r="D39" s="52" t="s">
        <v>97</v>
      </c>
      <c r="E39" s="53" t="s">
        <v>98</v>
      </c>
      <c r="F39" s="53"/>
      <c r="G39" s="53" t="s">
        <v>97</v>
      </c>
      <c r="H39" s="53" t="s">
        <v>98</v>
      </c>
      <c r="I39" s="53"/>
      <c r="J39" s="53" t="s">
        <v>97</v>
      </c>
      <c r="K39" s="53" t="s">
        <v>98</v>
      </c>
      <c r="L39" s="53"/>
      <c r="M39" s="53" t="s">
        <v>97</v>
      </c>
      <c r="N39" s="53" t="s">
        <v>98</v>
      </c>
      <c r="O39" s="53"/>
      <c r="P39" s="53" t="s">
        <v>99</v>
      </c>
      <c r="Q39" s="54"/>
      <c r="R39" s="55" t="s">
        <v>100</v>
      </c>
      <c r="S39" s="212"/>
      <c r="U39" s="198"/>
      <c r="V39" s="198"/>
      <c r="W39" s="52" t="s">
        <v>97</v>
      </c>
      <c r="X39" s="53" t="s">
        <v>98</v>
      </c>
      <c r="Y39" s="53"/>
      <c r="Z39" s="53" t="s">
        <v>97</v>
      </c>
      <c r="AA39" s="53" t="s">
        <v>98</v>
      </c>
      <c r="AB39" s="53"/>
      <c r="AC39" s="53" t="s">
        <v>97</v>
      </c>
      <c r="AD39" s="53" t="s">
        <v>98</v>
      </c>
      <c r="AE39" s="53"/>
      <c r="AF39" s="53" t="s">
        <v>97</v>
      </c>
      <c r="AG39" s="53" t="s">
        <v>98</v>
      </c>
      <c r="AH39" s="53"/>
      <c r="AI39" s="53" t="s">
        <v>99</v>
      </c>
      <c r="AJ39" s="54"/>
      <c r="AK39" s="55" t="s">
        <v>100</v>
      </c>
      <c r="AL39" s="212"/>
      <c r="AN39" s="198"/>
      <c r="AO39" s="198"/>
      <c r="AP39" s="52" t="s">
        <v>97</v>
      </c>
      <c r="AQ39" s="53" t="s">
        <v>98</v>
      </c>
      <c r="AR39" s="53"/>
      <c r="AS39" s="53" t="s">
        <v>97</v>
      </c>
      <c r="AT39" s="53" t="s">
        <v>98</v>
      </c>
      <c r="AU39" s="53"/>
      <c r="AV39" s="53" t="s">
        <v>97</v>
      </c>
      <c r="AW39" s="53" t="s">
        <v>98</v>
      </c>
      <c r="AX39" s="53"/>
      <c r="AY39" s="53" t="s">
        <v>97</v>
      </c>
      <c r="AZ39" s="53" t="s">
        <v>98</v>
      </c>
      <c r="BA39" s="53"/>
      <c r="BB39" s="53" t="s">
        <v>99</v>
      </c>
      <c r="BC39" s="54"/>
      <c r="BD39" s="55" t="s">
        <v>100</v>
      </c>
      <c r="BE39" s="212"/>
    </row>
    <row r="40" spans="2:57" ht="15">
      <c r="B40" s="17" t="s">
        <v>109</v>
      </c>
      <c r="C40" s="17" t="s">
        <v>60</v>
      </c>
      <c r="D40" s="63">
        <v>3</v>
      </c>
      <c r="E40" s="51" t="s">
        <v>175</v>
      </c>
      <c r="F40" s="51" t="s">
        <v>102</v>
      </c>
      <c r="G40" s="63">
        <v>2</v>
      </c>
      <c r="H40" s="51" t="s">
        <v>205</v>
      </c>
      <c r="I40" s="51" t="s">
        <v>102</v>
      </c>
      <c r="J40" s="63">
        <v>1</v>
      </c>
      <c r="K40" s="51"/>
      <c r="L40" s="51" t="s">
        <v>102</v>
      </c>
      <c r="M40" s="63">
        <v>1</v>
      </c>
      <c r="N40" s="51"/>
      <c r="O40" s="51" t="s">
        <v>102</v>
      </c>
      <c r="P40" s="95">
        <v>5000</v>
      </c>
      <c r="Q40" s="51" t="s">
        <v>103</v>
      </c>
      <c r="R40" s="18">
        <f>D40*G40*J40*M40*P40</f>
        <v>30000</v>
      </c>
      <c r="S40" s="56">
        <v>30000</v>
      </c>
      <c r="U40" s="17" t="s">
        <v>127</v>
      </c>
      <c r="V40" s="17" t="s">
        <v>206</v>
      </c>
      <c r="W40" s="63">
        <v>1</v>
      </c>
      <c r="X40" s="51" t="s">
        <v>175</v>
      </c>
      <c r="Y40" s="51" t="s">
        <v>102</v>
      </c>
      <c r="Z40" s="63">
        <v>1</v>
      </c>
      <c r="AA40" s="51"/>
      <c r="AB40" s="51" t="s">
        <v>102</v>
      </c>
      <c r="AC40" s="63">
        <v>1</v>
      </c>
      <c r="AD40" s="51"/>
      <c r="AE40" s="51" t="s">
        <v>102</v>
      </c>
      <c r="AF40" s="63">
        <v>1</v>
      </c>
      <c r="AG40" s="51"/>
      <c r="AH40" s="51" t="s">
        <v>102</v>
      </c>
      <c r="AI40" s="95">
        <v>50000</v>
      </c>
      <c r="AJ40" s="51" t="s">
        <v>103</v>
      </c>
      <c r="AK40" s="18">
        <f>W40*Z40*AC40*AF40*AI40</f>
        <v>50000</v>
      </c>
      <c r="AL40" s="73">
        <v>10000</v>
      </c>
      <c r="AN40" s="17" t="s">
        <v>129</v>
      </c>
      <c r="AO40" s="17" t="s">
        <v>207</v>
      </c>
      <c r="AP40" s="63">
        <v>1</v>
      </c>
      <c r="AQ40" s="51" t="s">
        <v>195</v>
      </c>
      <c r="AR40" s="51" t="s">
        <v>102</v>
      </c>
      <c r="AS40" s="63">
        <v>1</v>
      </c>
      <c r="AT40" s="51"/>
      <c r="AU40" s="51" t="s">
        <v>102</v>
      </c>
      <c r="AV40" s="63">
        <v>1</v>
      </c>
      <c r="AW40" s="51"/>
      <c r="AX40" s="51" t="s">
        <v>102</v>
      </c>
      <c r="AY40" s="63">
        <v>1</v>
      </c>
      <c r="AZ40" s="51"/>
      <c r="BA40" s="51" t="s">
        <v>102</v>
      </c>
      <c r="BB40" s="95">
        <v>10000</v>
      </c>
      <c r="BC40" s="51" t="s">
        <v>103</v>
      </c>
      <c r="BD40" s="18">
        <f>AP40*AS40*AV40*AY40*BB40</f>
        <v>10000</v>
      </c>
      <c r="BE40" s="18">
        <v>10000</v>
      </c>
    </row>
    <row r="41" spans="2:57" ht="15">
      <c r="B41" s="17"/>
      <c r="C41" s="17"/>
      <c r="D41" s="63"/>
      <c r="E41" s="51"/>
      <c r="F41" s="51" t="s">
        <v>102</v>
      </c>
      <c r="G41" s="63"/>
      <c r="H41" s="51"/>
      <c r="I41" s="51" t="s">
        <v>102</v>
      </c>
      <c r="J41" s="63"/>
      <c r="K41" s="51"/>
      <c r="L41" s="51" t="s">
        <v>102</v>
      </c>
      <c r="M41" s="63"/>
      <c r="N41" s="51"/>
      <c r="O41" s="51" t="s">
        <v>102</v>
      </c>
      <c r="P41" s="95"/>
      <c r="Q41" s="51" t="s">
        <v>103</v>
      </c>
      <c r="R41" s="18">
        <f t="shared" ref="R41:R49" si="3">D41*G41*J41*M41*P41</f>
        <v>0</v>
      </c>
      <c r="S41" s="56"/>
      <c r="U41" s="17"/>
      <c r="V41" s="17"/>
      <c r="W41" s="63"/>
      <c r="X41" s="51"/>
      <c r="Y41" s="51" t="s">
        <v>102</v>
      </c>
      <c r="Z41" s="63"/>
      <c r="AA41" s="51"/>
      <c r="AB41" s="51" t="s">
        <v>102</v>
      </c>
      <c r="AC41" s="63"/>
      <c r="AD41" s="51"/>
      <c r="AE41" s="51" t="s">
        <v>102</v>
      </c>
      <c r="AF41" s="63"/>
      <c r="AG41" s="51"/>
      <c r="AH41" s="51" t="s">
        <v>102</v>
      </c>
      <c r="AI41" s="95"/>
      <c r="AJ41" s="51" t="s">
        <v>103</v>
      </c>
      <c r="AK41" s="18">
        <f t="shared" ref="AK41:AK49" si="4">W41*Z41*AC41*AF41*AI41</f>
        <v>0</v>
      </c>
      <c r="AL41" s="73"/>
      <c r="AN41" s="17"/>
      <c r="AO41" s="17"/>
      <c r="AP41" s="63"/>
      <c r="AQ41" s="51"/>
      <c r="AR41" s="51" t="s">
        <v>102</v>
      </c>
      <c r="AS41" s="63"/>
      <c r="AT41" s="51"/>
      <c r="AU41" s="51" t="s">
        <v>102</v>
      </c>
      <c r="AV41" s="63"/>
      <c r="AW41" s="51"/>
      <c r="AX41" s="51" t="s">
        <v>102</v>
      </c>
      <c r="AY41" s="63"/>
      <c r="AZ41" s="51"/>
      <c r="BA41" s="51" t="s">
        <v>102</v>
      </c>
      <c r="BB41" s="95"/>
      <c r="BC41" s="51" t="s">
        <v>103</v>
      </c>
      <c r="BD41" s="18">
        <f t="shared" ref="BD41:BD49" si="5">AP41*AS41*AV41*AY41*BB41</f>
        <v>0</v>
      </c>
      <c r="BE41" s="18"/>
    </row>
    <row r="42" spans="2:57" ht="15">
      <c r="B42" s="17"/>
      <c r="C42" s="17"/>
      <c r="D42" s="63"/>
      <c r="E42" s="51"/>
      <c r="F42" s="51" t="s">
        <v>102</v>
      </c>
      <c r="G42" s="63"/>
      <c r="H42" s="51"/>
      <c r="I42" s="51" t="s">
        <v>102</v>
      </c>
      <c r="J42" s="63"/>
      <c r="K42" s="51"/>
      <c r="L42" s="51" t="s">
        <v>102</v>
      </c>
      <c r="M42" s="63"/>
      <c r="N42" s="51"/>
      <c r="O42" s="51" t="s">
        <v>102</v>
      </c>
      <c r="P42" s="95"/>
      <c r="Q42" s="51" t="s">
        <v>103</v>
      </c>
      <c r="R42" s="18">
        <f t="shared" si="3"/>
        <v>0</v>
      </c>
      <c r="S42" s="56"/>
      <c r="U42" s="17"/>
      <c r="V42" s="17"/>
      <c r="W42" s="63"/>
      <c r="X42" s="51"/>
      <c r="Y42" s="51" t="s">
        <v>102</v>
      </c>
      <c r="Z42" s="63"/>
      <c r="AA42" s="51"/>
      <c r="AB42" s="51" t="s">
        <v>102</v>
      </c>
      <c r="AC42" s="63"/>
      <c r="AD42" s="51"/>
      <c r="AE42" s="51" t="s">
        <v>102</v>
      </c>
      <c r="AF42" s="63"/>
      <c r="AG42" s="51"/>
      <c r="AH42" s="51" t="s">
        <v>102</v>
      </c>
      <c r="AI42" s="95"/>
      <c r="AJ42" s="51" t="s">
        <v>103</v>
      </c>
      <c r="AK42" s="18">
        <f t="shared" si="4"/>
        <v>0</v>
      </c>
      <c r="AL42" s="73"/>
      <c r="AN42" s="17"/>
      <c r="AO42" s="17"/>
      <c r="AP42" s="63"/>
      <c r="AQ42" s="51"/>
      <c r="AR42" s="51" t="s">
        <v>102</v>
      </c>
      <c r="AS42" s="63"/>
      <c r="AT42" s="51"/>
      <c r="AU42" s="51" t="s">
        <v>102</v>
      </c>
      <c r="AV42" s="63"/>
      <c r="AW42" s="51"/>
      <c r="AX42" s="51" t="s">
        <v>102</v>
      </c>
      <c r="AY42" s="63"/>
      <c r="AZ42" s="51"/>
      <c r="BA42" s="51" t="s">
        <v>102</v>
      </c>
      <c r="BB42" s="95"/>
      <c r="BC42" s="51" t="s">
        <v>103</v>
      </c>
      <c r="BD42" s="18">
        <f t="shared" si="5"/>
        <v>0</v>
      </c>
      <c r="BE42" s="18"/>
    </row>
    <row r="43" spans="2:57" ht="15">
      <c r="B43" s="17"/>
      <c r="C43" s="17"/>
      <c r="D43" s="63"/>
      <c r="E43" s="51"/>
      <c r="F43" s="51" t="s">
        <v>102</v>
      </c>
      <c r="G43" s="63"/>
      <c r="H43" s="51"/>
      <c r="I43" s="51" t="s">
        <v>102</v>
      </c>
      <c r="J43" s="63"/>
      <c r="K43" s="51"/>
      <c r="L43" s="51" t="s">
        <v>102</v>
      </c>
      <c r="M43" s="63"/>
      <c r="N43" s="51"/>
      <c r="O43" s="51" t="s">
        <v>102</v>
      </c>
      <c r="P43" s="95"/>
      <c r="Q43" s="51" t="s">
        <v>103</v>
      </c>
      <c r="R43" s="18">
        <f t="shared" si="3"/>
        <v>0</v>
      </c>
      <c r="S43" s="56"/>
      <c r="U43" s="17"/>
      <c r="V43" s="17"/>
      <c r="W43" s="63"/>
      <c r="X43" s="51"/>
      <c r="Y43" s="51" t="s">
        <v>102</v>
      </c>
      <c r="Z43" s="63"/>
      <c r="AA43" s="51"/>
      <c r="AB43" s="51" t="s">
        <v>102</v>
      </c>
      <c r="AC43" s="63"/>
      <c r="AD43" s="51"/>
      <c r="AE43" s="51" t="s">
        <v>102</v>
      </c>
      <c r="AF43" s="63"/>
      <c r="AG43" s="51"/>
      <c r="AH43" s="51" t="s">
        <v>102</v>
      </c>
      <c r="AI43" s="95"/>
      <c r="AJ43" s="51" t="s">
        <v>103</v>
      </c>
      <c r="AK43" s="18">
        <f t="shared" si="4"/>
        <v>0</v>
      </c>
      <c r="AL43" s="73"/>
      <c r="AN43" s="17"/>
      <c r="AO43" s="17"/>
      <c r="AP43" s="63"/>
      <c r="AQ43" s="51"/>
      <c r="AR43" s="51" t="s">
        <v>102</v>
      </c>
      <c r="AS43" s="63"/>
      <c r="AT43" s="51"/>
      <c r="AU43" s="51" t="s">
        <v>102</v>
      </c>
      <c r="AV43" s="63"/>
      <c r="AW43" s="51"/>
      <c r="AX43" s="51" t="s">
        <v>102</v>
      </c>
      <c r="AY43" s="63"/>
      <c r="AZ43" s="51"/>
      <c r="BA43" s="51" t="s">
        <v>102</v>
      </c>
      <c r="BB43" s="95"/>
      <c r="BC43" s="51" t="s">
        <v>103</v>
      </c>
      <c r="BD43" s="18">
        <f t="shared" si="5"/>
        <v>0</v>
      </c>
      <c r="BE43" s="18"/>
    </row>
    <row r="44" spans="2:57" ht="15">
      <c r="B44" s="17"/>
      <c r="C44" s="17"/>
      <c r="D44" s="63"/>
      <c r="E44" s="51"/>
      <c r="F44" s="51" t="s">
        <v>102</v>
      </c>
      <c r="G44" s="63"/>
      <c r="H44" s="51"/>
      <c r="I44" s="51" t="s">
        <v>102</v>
      </c>
      <c r="J44" s="63"/>
      <c r="K44" s="51"/>
      <c r="L44" s="51" t="s">
        <v>102</v>
      </c>
      <c r="M44" s="63"/>
      <c r="N44" s="51"/>
      <c r="O44" s="51" t="s">
        <v>102</v>
      </c>
      <c r="P44" s="95"/>
      <c r="Q44" s="51" t="s">
        <v>103</v>
      </c>
      <c r="R44" s="18">
        <f t="shared" si="3"/>
        <v>0</v>
      </c>
      <c r="S44" s="56"/>
      <c r="U44" s="17"/>
      <c r="V44" s="17"/>
      <c r="W44" s="63"/>
      <c r="X44" s="51"/>
      <c r="Y44" s="51" t="s">
        <v>102</v>
      </c>
      <c r="Z44" s="63"/>
      <c r="AA44" s="51"/>
      <c r="AB44" s="51" t="s">
        <v>102</v>
      </c>
      <c r="AC44" s="63"/>
      <c r="AD44" s="51"/>
      <c r="AE44" s="51" t="s">
        <v>102</v>
      </c>
      <c r="AF44" s="63"/>
      <c r="AG44" s="51"/>
      <c r="AH44" s="51" t="s">
        <v>102</v>
      </c>
      <c r="AI44" s="95"/>
      <c r="AJ44" s="51" t="s">
        <v>103</v>
      </c>
      <c r="AK44" s="18">
        <f t="shared" si="4"/>
        <v>0</v>
      </c>
      <c r="AL44" s="73"/>
      <c r="AN44" s="17"/>
      <c r="AO44" s="17"/>
      <c r="AP44" s="63"/>
      <c r="AQ44" s="51"/>
      <c r="AR44" s="51" t="s">
        <v>102</v>
      </c>
      <c r="AS44" s="63"/>
      <c r="AT44" s="51"/>
      <c r="AU44" s="51" t="s">
        <v>102</v>
      </c>
      <c r="AV44" s="63"/>
      <c r="AW44" s="51"/>
      <c r="AX44" s="51" t="s">
        <v>102</v>
      </c>
      <c r="AY44" s="63"/>
      <c r="AZ44" s="51"/>
      <c r="BA44" s="51" t="s">
        <v>102</v>
      </c>
      <c r="BB44" s="95"/>
      <c r="BC44" s="51" t="s">
        <v>103</v>
      </c>
      <c r="BD44" s="18">
        <f t="shared" si="5"/>
        <v>0</v>
      </c>
      <c r="BE44" s="18"/>
    </row>
    <row r="45" spans="2:57" ht="15">
      <c r="B45" s="17"/>
      <c r="C45" s="17"/>
      <c r="D45" s="63"/>
      <c r="E45" s="51"/>
      <c r="F45" s="51" t="s">
        <v>102</v>
      </c>
      <c r="G45" s="63"/>
      <c r="H45" s="51"/>
      <c r="I45" s="51" t="s">
        <v>102</v>
      </c>
      <c r="J45" s="63"/>
      <c r="K45" s="51"/>
      <c r="L45" s="51" t="s">
        <v>102</v>
      </c>
      <c r="M45" s="63"/>
      <c r="N45" s="51"/>
      <c r="O45" s="51" t="s">
        <v>102</v>
      </c>
      <c r="P45" s="95"/>
      <c r="Q45" s="51" t="s">
        <v>103</v>
      </c>
      <c r="R45" s="18">
        <f t="shared" si="3"/>
        <v>0</v>
      </c>
      <c r="S45" s="56"/>
      <c r="U45" s="17"/>
      <c r="V45" s="17"/>
      <c r="W45" s="63"/>
      <c r="X45" s="51"/>
      <c r="Y45" s="51" t="s">
        <v>102</v>
      </c>
      <c r="Z45" s="63"/>
      <c r="AA45" s="51"/>
      <c r="AB45" s="51" t="s">
        <v>102</v>
      </c>
      <c r="AC45" s="63"/>
      <c r="AD45" s="51"/>
      <c r="AE45" s="51" t="s">
        <v>102</v>
      </c>
      <c r="AF45" s="63"/>
      <c r="AG45" s="51"/>
      <c r="AH45" s="51" t="s">
        <v>102</v>
      </c>
      <c r="AI45" s="95"/>
      <c r="AJ45" s="51" t="s">
        <v>103</v>
      </c>
      <c r="AK45" s="18">
        <f t="shared" si="4"/>
        <v>0</v>
      </c>
      <c r="AL45" s="73"/>
      <c r="AN45" s="17"/>
      <c r="AO45" s="17"/>
      <c r="AP45" s="63"/>
      <c r="AQ45" s="51"/>
      <c r="AR45" s="51" t="s">
        <v>102</v>
      </c>
      <c r="AS45" s="63"/>
      <c r="AT45" s="51"/>
      <c r="AU45" s="51" t="s">
        <v>102</v>
      </c>
      <c r="AV45" s="63"/>
      <c r="AW45" s="51"/>
      <c r="AX45" s="51" t="s">
        <v>102</v>
      </c>
      <c r="AY45" s="63"/>
      <c r="AZ45" s="51"/>
      <c r="BA45" s="51" t="s">
        <v>102</v>
      </c>
      <c r="BB45" s="95"/>
      <c r="BC45" s="51" t="s">
        <v>103</v>
      </c>
      <c r="BD45" s="18">
        <f t="shared" si="5"/>
        <v>0</v>
      </c>
      <c r="BE45" s="18"/>
    </row>
    <row r="46" spans="2:57" ht="15">
      <c r="B46" s="17"/>
      <c r="C46" s="17"/>
      <c r="D46" s="63"/>
      <c r="E46" s="51"/>
      <c r="F46" s="51" t="s">
        <v>102</v>
      </c>
      <c r="G46" s="63"/>
      <c r="H46" s="51"/>
      <c r="I46" s="51" t="s">
        <v>102</v>
      </c>
      <c r="J46" s="63"/>
      <c r="K46" s="51"/>
      <c r="L46" s="51" t="s">
        <v>102</v>
      </c>
      <c r="M46" s="63"/>
      <c r="N46" s="51"/>
      <c r="O46" s="51" t="s">
        <v>102</v>
      </c>
      <c r="P46" s="95"/>
      <c r="Q46" s="51" t="s">
        <v>103</v>
      </c>
      <c r="R46" s="18">
        <f t="shared" si="3"/>
        <v>0</v>
      </c>
      <c r="S46" s="56"/>
      <c r="U46" s="17"/>
      <c r="V46" s="17"/>
      <c r="W46" s="63"/>
      <c r="X46" s="51"/>
      <c r="Y46" s="51" t="s">
        <v>102</v>
      </c>
      <c r="Z46" s="63"/>
      <c r="AA46" s="51"/>
      <c r="AB46" s="51" t="s">
        <v>102</v>
      </c>
      <c r="AC46" s="63"/>
      <c r="AD46" s="51"/>
      <c r="AE46" s="51" t="s">
        <v>102</v>
      </c>
      <c r="AF46" s="63"/>
      <c r="AG46" s="51"/>
      <c r="AH46" s="51" t="s">
        <v>102</v>
      </c>
      <c r="AI46" s="95"/>
      <c r="AJ46" s="51" t="s">
        <v>103</v>
      </c>
      <c r="AK46" s="18">
        <f t="shared" si="4"/>
        <v>0</v>
      </c>
      <c r="AL46" s="73"/>
      <c r="AN46" s="17"/>
      <c r="AO46" s="17"/>
      <c r="AP46" s="63"/>
      <c r="AQ46" s="51"/>
      <c r="AR46" s="51" t="s">
        <v>102</v>
      </c>
      <c r="AS46" s="63"/>
      <c r="AT46" s="51"/>
      <c r="AU46" s="51" t="s">
        <v>102</v>
      </c>
      <c r="AV46" s="63"/>
      <c r="AW46" s="51"/>
      <c r="AX46" s="51" t="s">
        <v>102</v>
      </c>
      <c r="AY46" s="63"/>
      <c r="AZ46" s="51"/>
      <c r="BA46" s="51" t="s">
        <v>102</v>
      </c>
      <c r="BB46" s="95"/>
      <c r="BC46" s="51" t="s">
        <v>103</v>
      </c>
      <c r="BD46" s="18">
        <f t="shared" si="5"/>
        <v>0</v>
      </c>
      <c r="BE46" s="18"/>
    </row>
    <row r="47" spans="2:57" ht="15">
      <c r="B47" s="17"/>
      <c r="C47" s="17"/>
      <c r="D47" s="63"/>
      <c r="E47" s="51"/>
      <c r="F47" s="51" t="s">
        <v>102</v>
      </c>
      <c r="G47" s="63"/>
      <c r="H47" s="51"/>
      <c r="I47" s="51" t="s">
        <v>102</v>
      </c>
      <c r="J47" s="63"/>
      <c r="K47" s="51"/>
      <c r="L47" s="51" t="s">
        <v>102</v>
      </c>
      <c r="M47" s="63"/>
      <c r="N47" s="51"/>
      <c r="O47" s="51" t="s">
        <v>102</v>
      </c>
      <c r="P47" s="95"/>
      <c r="Q47" s="51" t="s">
        <v>103</v>
      </c>
      <c r="R47" s="18">
        <f t="shared" si="3"/>
        <v>0</v>
      </c>
      <c r="S47" s="56"/>
      <c r="U47" s="17"/>
      <c r="V47" s="17"/>
      <c r="W47" s="63"/>
      <c r="X47" s="51"/>
      <c r="Y47" s="51" t="s">
        <v>102</v>
      </c>
      <c r="Z47" s="63"/>
      <c r="AA47" s="51"/>
      <c r="AB47" s="51" t="s">
        <v>102</v>
      </c>
      <c r="AC47" s="63"/>
      <c r="AD47" s="51"/>
      <c r="AE47" s="51" t="s">
        <v>102</v>
      </c>
      <c r="AF47" s="63"/>
      <c r="AG47" s="51"/>
      <c r="AH47" s="51" t="s">
        <v>102</v>
      </c>
      <c r="AI47" s="95"/>
      <c r="AJ47" s="51" t="s">
        <v>103</v>
      </c>
      <c r="AK47" s="18">
        <f t="shared" si="4"/>
        <v>0</v>
      </c>
      <c r="AL47" s="73"/>
      <c r="AN47" s="17"/>
      <c r="AO47" s="17"/>
      <c r="AP47" s="63"/>
      <c r="AQ47" s="51"/>
      <c r="AR47" s="51" t="s">
        <v>102</v>
      </c>
      <c r="AS47" s="63"/>
      <c r="AT47" s="51"/>
      <c r="AU47" s="51" t="s">
        <v>102</v>
      </c>
      <c r="AV47" s="63"/>
      <c r="AW47" s="51"/>
      <c r="AX47" s="51" t="s">
        <v>102</v>
      </c>
      <c r="AY47" s="63"/>
      <c r="AZ47" s="51"/>
      <c r="BA47" s="51" t="s">
        <v>102</v>
      </c>
      <c r="BB47" s="95"/>
      <c r="BC47" s="51" t="s">
        <v>103</v>
      </c>
      <c r="BD47" s="18">
        <f t="shared" si="5"/>
        <v>0</v>
      </c>
      <c r="BE47" s="18"/>
    </row>
    <row r="48" spans="2:57" ht="15">
      <c r="B48" s="17"/>
      <c r="C48" s="17"/>
      <c r="D48" s="63"/>
      <c r="E48" s="51"/>
      <c r="F48" s="51" t="s">
        <v>102</v>
      </c>
      <c r="G48" s="63"/>
      <c r="H48" s="51"/>
      <c r="I48" s="51" t="s">
        <v>102</v>
      </c>
      <c r="J48" s="63"/>
      <c r="K48" s="51"/>
      <c r="L48" s="51" t="s">
        <v>102</v>
      </c>
      <c r="M48" s="63"/>
      <c r="N48" s="51"/>
      <c r="O48" s="51" t="s">
        <v>102</v>
      </c>
      <c r="P48" s="95"/>
      <c r="Q48" s="51" t="s">
        <v>103</v>
      </c>
      <c r="R48" s="18">
        <f t="shared" si="3"/>
        <v>0</v>
      </c>
      <c r="S48" s="56"/>
      <c r="U48" s="17"/>
      <c r="V48" s="17"/>
      <c r="W48" s="63"/>
      <c r="X48" s="51"/>
      <c r="Y48" s="51" t="s">
        <v>102</v>
      </c>
      <c r="Z48" s="63"/>
      <c r="AA48" s="51"/>
      <c r="AB48" s="51" t="s">
        <v>102</v>
      </c>
      <c r="AC48" s="63"/>
      <c r="AD48" s="51"/>
      <c r="AE48" s="51" t="s">
        <v>102</v>
      </c>
      <c r="AF48" s="63"/>
      <c r="AG48" s="51"/>
      <c r="AH48" s="51" t="s">
        <v>102</v>
      </c>
      <c r="AI48" s="95"/>
      <c r="AJ48" s="51" t="s">
        <v>103</v>
      </c>
      <c r="AK48" s="18">
        <f t="shared" si="4"/>
        <v>0</v>
      </c>
      <c r="AL48" s="73"/>
      <c r="AN48" s="17"/>
      <c r="AO48" s="17"/>
      <c r="AP48" s="63"/>
      <c r="AQ48" s="51"/>
      <c r="AR48" s="51" t="s">
        <v>102</v>
      </c>
      <c r="AS48" s="63"/>
      <c r="AT48" s="51"/>
      <c r="AU48" s="51" t="s">
        <v>102</v>
      </c>
      <c r="AV48" s="63"/>
      <c r="AW48" s="51"/>
      <c r="AX48" s="51" t="s">
        <v>102</v>
      </c>
      <c r="AY48" s="63"/>
      <c r="AZ48" s="51"/>
      <c r="BA48" s="51" t="s">
        <v>102</v>
      </c>
      <c r="BB48" s="95"/>
      <c r="BC48" s="51" t="s">
        <v>103</v>
      </c>
      <c r="BD48" s="18">
        <f t="shared" si="5"/>
        <v>0</v>
      </c>
      <c r="BE48" s="18"/>
    </row>
    <row r="49" spans="2:57" ht="15.5" thickBot="1">
      <c r="B49" s="57"/>
      <c r="C49" s="57"/>
      <c r="D49" s="64"/>
      <c r="E49" s="58"/>
      <c r="F49" s="58" t="s">
        <v>102</v>
      </c>
      <c r="G49" s="64"/>
      <c r="H49" s="58"/>
      <c r="I49" s="58" t="s">
        <v>102</v>
      </c>
      <c r="J49" s="64"/>
      <c r="K49" s="58"/>
      <c r="L49" s="58" t="s">
        <v>102</v>
      </c>
      <c r="M49" s="64"/>
      <c r="N49" s="58"/>
      <c r="O49" s="58" t="s">
        <v>102</v>
      </c>
      <c r="P49" s="96"/>
      <c r="Q49" s="58" t="s">
        <v>103</v>
      </c>
      <c r="R49" s="59">
        <f t="shared" si="3"/>
        <v>0</v>
      </c>
      <c r="S49" s="60"/>
      <c r="U49" s="57"/>
      <c r="V49" s="57"/>
      <c r="W49" s="64"/>
      <c r="X49" s="58"/>
      <c r="Y49" s="58" t="s">
        <v>102</v>
      </c>
      <c r="Z49" s="64"/>
      <c r="AA49" s="58"/>
      <c r="AB49" s="58" t="s">
        <v>102</v>
      </c>
      <c r="AC49" s="64"/>
      <c r="AD49" s="58"/>
      <c r="AE49" s="58" t="s">
        <v>102</v>
      </c>
      <c r="AF49" s="64"/>
      <c r="AG49" s="58"/>
      <c r="AH49" s="58" t="s">
        <v>102</v>
      </c>
      <c r="AI49" s="96"/>
      <c r="AJ49" s="58" t="s">
        <v>103</v>
      </c>
      <c r="AK49" s="59">
        <f t="shared" si="4"/>
        <v>0</v>
      </c>
      <c r="AL49" s="74"/>
      <c r="AM49" s="91"/>
      <c r="AN49" s="57"/>
      <c r="AO49" s="57"/>
      <c r="AP49" s="64"/>
      <c r="AQ49" s="58"/>
      <c r="AR49" s="58" t="s">
        <v>102</v>
      </c>
      <c r="AS49" s="64"/>
      <c r="AT49" s="58"/>
      <c r="AU49" s="58" t="s">
        <v>102</v>
      </c>
      <c r="AV49" s="64"/>
      <c r="AW49" s="58"/>
      <c r="AX49" s="58" t="s">
        <v>102</v>
      </c>
      <c r="AY49" s="64"/>
      <c r="AZ49" s="58"/>
      <c r="BA49" s="58" t="s">
        <v>102</v>
      </c>
      <c r="BB49" s="96"/>
      <c r="BC49" s="58" t="s">
        <v>103</v>
      </c>
      <c r="BD49" s="59">
        <f t="shared" si="5"/>
        <v>0</v>
      </c>
      <c r="BE49" s="59"/>
    </row>
    <row r="50" spans="2:57" ht="15.5" hidden="1" outlineLevel="1" thickTop="1"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2"/>
      <c r="S50" s="62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2"/>
      <c r="AL50" s="62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2"/>
      <c r="BE50" s="62"/>
    </row>
    <row r="51" spans="2:57" ht="15" hidden="1" outlineLevel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  <c r="S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8"/>
      <c r="AL51" s="18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8"/>
      <c r="BE51" s="18"/>
    </row>
    <row r="52" spans="2:57" ht="15" hidden="1" outlineLevel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  <c r="S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8"/>
      <c r="AL52" s="18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8"/>
      <c r="BE52" s="18"/>
    </row>
    <row r="53" spans="2:57" ht="15" hidden="1" outlineLevel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  <c r="S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8"/>
      <c r="AL53" s="18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8"/>
      <c r="BE53" s="18"/>
    </row>
    <row r="54" spans="2:57" ht="15" hidden="1" outlineLevel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  <c r="S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8"/>
      <c r="AL54" s="18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8"/>
      <c r="BE54" s="18"/>
    </row>
    <row r="55" spans="2:57" ht="15" hidden="1" outlineLevel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  <c r="S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8"/>
      <c r="AL55" s="18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8"/>
      <c r="BE55" s="18"/>
    </row>
    <row r="56" spans="2:57" ht="15" hidden="1" outlineLevel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  <c r="S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8"/>
      <c r="AL56" s="18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8"/>
      <c r="BE56" s="18"/>
    </row>
    <row r="57" spans="2:57" ht="15" hidden="1" outlineLevel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8"/>
      <c r="AL57" s="18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8"/>
      <c r="BE57" s="18"/>
    </row>
    <row r="58" spans="2:57" ht="15.5" hidden="1" outlineLevel="1" thickBot="1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/>
      <c r="S58" s="21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1"/>
      <c r="AL58" s="21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1"/>
      <c r="BE58" s="21"/>
    </row>
    <row r="59" spans="2:57" ht="15.5" collapsed="1" thickTop="1">
      <c r="B59" s="22" t="s">
        <v>104</v>
      </c>
      <c r="C59" s="243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5"/>
      <c r="R59" s="23">
        <f>SUM(R40:R58)</f>
        <v>30000</v>
      </c>
      <c r="S59" s="77">
        <f>SUM(S40:S58)</f>
        <v>30000</v>
      </c>
      <c r="U59" s="22" t="s">
        <v>104</v>
      </c>
      <c r="V59" s="243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5"/>
      <c r="AK59" s="23">
        <f>SUM(AK40:AK58)</f>
        <v>50000</v>
      </c>
      <c r="AL59" s="75">
        <f>SUM(AL40:AL58)</f>
        <v>10000</v>
      </c>
      <c r="AM59" s="91"/>
      <c r="AN59" s="22" t="s">
        <v>104</v>
      </c>
      <c r="AO59" s="88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90"/>
      <c r="BD59" s="23">
        <f>SUM(BD40:BD58)</f>
        <v>10000</v>
      </c>
      <c r="BE59" s="75">
        <f>SUM(BE40:BE58)</f>
        <v>10000</v>
      </c>
    </row>
    <row r="60" spans="2:57" ht="15">
      <c r="B60" s="24" t="s">
        <v>208</v>
      </c>
      <c r="C60" s="205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76" t="str">
        <f>IF(S59/S61&gt;0.1,"NG","OK")</f>
        <v>OK</v>
      </c>
      <c r="U60" s="24" t="s">
        <v>208</v>
      </c>
      <c r="V60" s="205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7"/>
      <c r="AL60" s="25" t="str">
        <f>IF(AL59/AL61&gt;0.1,"NG","OK")</f>
        <v>OK</v>
      </c>
      <c r="AN60" s="24" t="s">
        <v>208</v>
      </c>
      <c r="AO60" s="205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7"/>
      <c r="BE60" s="25" t="str">
        <f>IF(BE59/BE61&gt;0.1,"NG","OK")</f>
        <v>OK</v>
      </c>
    </row>
    <row r="61" spans="2:57" ht="15">
      <c r="B61" s="16" t="s">
        <v>106</v>
      </c>
      <c r="C61" s="208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10"/>
      <c r="R61" s="65">
        <f>R37+R59</f>
        <v>515000</v>
      </c>
      <c r="S61" s="94">
        <f>SUM(S37+S59)</f>
        <v>395000</v>
      </c>
      <c r="U61" s="16" t="s">
        <v>106</v>
      </c>
      <c r="V61" s="208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10"/>
      <c r="AK61" s="26">
        <f>AK37+AK59</f>
        <v>148000</v>
      </c>
      <c r="AL61" s="85">
        <f>SUM(AL37+AL59)</f>
        <v>108000</v>
      </c>
      <c r="AN61" s="16" t="s">
        <v>106</v>
      </c>
      <c r="AO61" s="208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10"/>
      <c r="BD61" s="26">
        <f>SUM(BD37+BD59)</f>
        <v>1074000</v>
      </c>
      <c r="BE61" s="86">
        <f>SUM(BE37+BE59)</f>
        <v>174000</v>
      </c>
    </row>
    <row r="62" spans="2:57" ht="1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S62" s="27"/>
      <c r="U62" s="13"/>
      <c r="V62" s="13"/>
      <c r="W62" s="13"/>
      <c r="X62" s="13"/>
      <c r="Y62" s="13"/>
      <c r="Z62" s="13"/>
      <c r="AA62" s="13"/>
      <c r="AB62" s="13"/>
      <c r="AC62" s="13"/>
      <c r="AL62" s="27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E62" s="27"/>
    </row>
    <row r="65" spans="17:19" ht="15">
      <c r="Q65" s="3" t="s">
        <v>107</v>
      </c>
      <c r="R65" s="3" t="s">
        <v>108</v>
      </c>
      <c r="S65" s="3" t="s">
        <v>109</v>
      </c>
    </row>
    <row r="66" spans="17:19" ht="15">
      <c r="Q66" s="3" t="s">
        <v>110</v>
      </c>
      <c r="R66" s="3" t="s">
        <v>111</v>
      </c>
      <c r="S66" s="3" t="s">
        <v>112</v>
      </c>
    </row>
    <row r="67" spans="17:19" ht="15">
      <c r="Q67" s="3" t="s">
        <v>113</v>
      </c>
      <c r="R67" s="3" t="s">
        <v>114</v>
      </c>
      <c r="S67" s="3" t="s">
        <v>115</v>
      </c>
    </row>
    <row r="68" spans="17:19" ht="15">
      <c r="Q68" s="3" t="s">
        <v>116</v>
      </c>
      <c r="S68" s="3" t="s">
        <v>117</v>
      </c>
    </row>
    <row r="69" spans="17:19" ht="15">
      <c r="S69" s="3" t="s">
        <v>118</v>
      </c>
    </row>
    <row r="70" spans="17:19" ht="15">
      <c r="Q70" s="3" t="s">
        <v>78</v>
      </c>
      <c r="S70" s="3" t="s">
        <v>119</v>
      </c>
    </row>
    <row r="71" spans="17:19" ht="15">
      <c r="Q71" s="3" t="s">
        <v>120</v>
      </c>
      <c r="S71" s="3" t="s">
        <v>121</v>
      </c>
    </row>
    <row r="72" spans="17:19" ht="15">
      <c r="S72" s="3" t="s">
        <v>122</v>
      </c>
    </row>
    <row r="73" spans="17:19" ht="15">
      <c r="S73" s="3" t="s">
        <v>123</v>
      </c>
    </row>
    <row r="74" spans="17:19" ht="15">
      <c r="S74" s="3" t="s">
        <v>124</v>
      </c>
    </row>
    <row r="75" spans="17:19" ht="15">
      <c r="S75" s="3" t="s">
        <v>125</v>
      </c>
    </row>
    <row r="76" spans="17:19" ht="15">
      <c r="S76" s="3" t="s">
        <v>126</v>
      </c>
    </row>
    <row r="78" spans="17:19" ht="15">
      <c r="S78" s="3" t="s">
        <v>109</v>
      </c>
    </row>
    <row r="79" spans="17:19" ht="15">
      <c r="S79" s="3" t="s">
        <v>127</v>
      </c>
    </row>
    <row r="80" spans="17:19" ht="15">
      <c r="S80" s="3" t="s">
        <v>128</v>
      </c>
    </row>
    <row r="81" spans="19:19" ht="15">
      <c r="S81" s="3" t="s">
        <v>129</v>
      </c>
    </row>
    <row r="82" spans="19:19" ht="15">
      <c r="S82" s="3" t="s">
        <v>130</v>
      </c>
    </row>
  </sheetData>
  <sheetProtection sheet="1" objects="1" scenarios="1"/>
  <sortState xmlns:xlrd2="http://schemas.microsoft.com/office/spreadsheetml/2017/richdata2" ref="AN17:BE18">
    <sortCondition descending="1" ref="AN17:AN18"/>
  </sortState>
  <mergeCells count="48">
    <mergeCell ref="R3:S3"/>
    <mergeCell ref="R4:S4"/>
    <mergeCell ref="C6:S6"/>
    <mergeCell ref="V6:AC8"/>
    <mergeCell ref="C7:S7"/>
    <mergeCell ref="C8:S8"/>
    <mergeCell ref="C9:S9"/>
    <mergeCell ref="V9:AC10"/>
    <mergeCell ref="C10:S10"/>
    <mergeCell ref="C11:S11"/>
    <mergeCell ref="C12:S12"/>
    <mergeCell ref="Z12:AL12"/>
    <mergeCell ref="U13:V13"/>
    <mergeCell ref="Z13:AL13"/>
    <mergeCell ref="B15:B16"/>
    <mergeCell ref="C15:C16"/>
    <mergeCell ref="D15:R15"/>
    <mergeCell ref="S15:S16"/>
    <mergeCell ref="U15:U16"/>
    <mergeCell ref="V15:V16"/>
    <mergeCell ref="W15:AK15"/>
    <mergeCell ref="AL15:AL16"/>
    <mergeCell ref="AN15:AN16"/>
    <mergeCell ref="AO15:AO16"/>
    <mergeCell ref="AP15:BD15"/>
    <mergeCell ref="BE15:BE16"/>
    <mergeCell ref="V37:AJ37"/>
    <mergeCell ref="AO37:BC37"/>
    <mergeCell ref="BE38:BE39"/>
    <mergeCell ref="B38:B39"/>
    <mergeCell ref="C38:C39"/>
    <mergeCell ref="D38:R38"/>
    <mergeCell ref="S38:S39"/>
    <mergeCell ref="U38:U39"/>
    <mergeCell ref="V38:V39"/>
    <mergeCell ref="C61:Q61"/>
    <mergeCell ref="V61:AJ61"/>
    <mergeCell ref="AO61:BC61"/>
    <mergeCell ref="W38:AK38"/>
    <mergeCell ref="AL38:AL39"/>
    <mergeCell ref="AN38:AN39"/>
    <mergeCell ref="AO38:AO39"/>
    <mergeCell ref="AP38:BD38"/>
    <mergeCell ref="C59:Q59"/>
    <mergeCell ref="V59:AJ59"/>
    <mergeCell ref="C60:R60"/>
    <mergeCell ref="V60:AK60"/>
    <mergeCell ref="AO60:BD60"/>
  </mergeCells>
  <phoneticPr fontId="1"/>
  <conditionalFormatting sqref="S60">
    <cfRule type="expression" dxfId="2" priority="3">
      <formula>$S$59/$S$61&gt;0.1</formula>
    </cfRule>
  </conditionalFormatting>
  <conditionalFormatting sqref="AL60">
    <cfRule type="expression" dxfId="1" priority="2">
      <formula>$AL$59/$AL$61&gt;0.1</formula>
    </cfRule>
  </conditionalFormatting>
  <conditionalFormatting sqref="BE60">
    <cfRule type="expression" dxfId="0" priority="1">
      <formula>$BE$59/$BE$61&gt;0.1</formula>
    </cfRule>
  </conditionalFormatting>
  <dataValidations count="4">
    <dataValidation type="list" allowBlank="1" showInputMessage="1" showErrorMessage="1" sqref="C8:S8" xr:uid="{B0AEFAB5-102A-4C72-A799-65375C40C0C9}">
      <formula1>$Q$70:$Q$71</formula1>
    </dataValidation>
    <dataValidation allowBlank="1" showInputMessage="1" showErrorMessage="1" sqref="AP40:BC49 D40:Q49 AO17:BC30 V17:AJ30 U24 W40:AJ49 D17:Q30" xr:uid="{924E4D54-3DE0-4500-81B3-F3E7E253F6E0}"/>
    <dataValidation type="list" allowBlank="1" showInputMessage="1" showErrorMessage="1" sqref="V31:AC36 D31:Q36 AO31:BC36 U17:U36 AN17:AN36 B17:B36" xr:uid="{5B533986-69E6-411B-9525-E2A4D264CC92}">
      <formula1>$S$65:$S$76</formula1>
    </dataValidation>
    <dataValidation type="list" allowBlank="1" showInputMessage="1" showErrorMessage="1" sqref="V50:AC58 C50:Q58 B40:B58 U40:U58 AN40:AN58 AO50:BC58" xr:uid="{3FC2836A-6A63-4336-9272-72E4EE1D59F8}">
      <formula1>$S$78:$S$82</formula1>
    </dataValidation>
  </dataValidations>
  <pageMargins left="0.7" right="0.7" top="0.75" bottom="0.75" header="0.3" footer="0.3"/>
  <pageSetup paperSize="8" scale="66" fitToWidth="0" orientation="landscape" verticalDpi="0" r:id="rId1"/>
  <colBreaks count="1" manualBreakCount="1">
    <brk id="39" min="1" max="5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6DB8-13DF-4B57-A977-5415CB2ECB53}">
  <sheetPr>
    <tabColor rgb="FFFFC000"/>
  </sheetPr>
  <dimension ref="A2:I36"/>
  <sheetViews>
    <sheetView zoomScale="70" zoomScaleNormal="70" workbookViewId="0"/>
  </sheetViews>
  <sheetFormatPr defaultColWidth="8.58203125" defaultRowHeight="15"/>
  <cols>
    <col min="1" max="1" width="13.08203125" style="3" customWidth="1"/>
    <col min="2" max="2" width="31.33203125" style="3" customWidth="1"/>
    <col min="3" max="3" width="30.25" style="3" customWidth="1"/>
    <col min="4" max="4" width="16.5" style="3" customWidth="1"/>
    <col min="5" max="5" width="30.25" style="3" customWidth="1"/>
    <col min="6" max="6" width="15.5" style="3" customWidth="1"/>
    <col min="7" max="7" width="30.25" style="3" customWidth="1"/>
    <col min="8" max="8" width="17.58203125" style="3" customWidth="1"/>
    <col min="9" max="9" width="8.58203125" style="3"/>
    <col min="10" max="10" width="30.25" style="3" customWidth="1"/>
    <col min="11" max="11" width="34.5" style="3" customWidth="1"/>
    <col min="12" max="13" width="15.58203125" style="3" customWidth="1"/>
    <col min="14" max="14" width="8.58203125" style="3"/>
    <col min="15" max="15" width="30.25" style="3" customWidth="1"/>
    <col min="16" max="16" width="34.5" style="3" customWidth="1"/>
    <col min="17" max="18" width="15.58203125" style="3" customWidth="1"/>
    <col min="19" max="19" width="8.58203125" style="3"/>
    <col min="20" max="20" width="30.25" style="3" customWidth="1"/>
    <col min="21" max="21" width="34.5" style="3" customWidth="1"/>
    <col min="22" max="23" width="15.58203125" style="3" customWidth="1"/>
    <col min="24" max="16384" width="8.58203125" style="3"/>
  </cols>
  <sheetData>
    <row r="2" spans="1:9" ht="115" customHeight="1">
      <c r="A2" s="87" t="e" vm="1">
        <v>#VALUE!</v>
      </c>
      <c r="B2" s="148" t="s">
        <v>140</v>
      </c>
      <c r="C2" s="2"/>
      <c r="D2" s="2"/>
      <c r="E2" s="2"/>
      <c r="F2" s="2"/>
      <c r="G2" s="2"/>
      <c r="H2" s="2"/>
      <c r="I2" s="2"/>
    </row>
    <row r="3" spans="1:9" ht="19.5">
      <c r="F3" s="28" t="s">
        <v>141</v>
      </c>
      <c r="G3" s="12"/>
      <c r="H3" s="13" t="s">
        <v>84</v>
      </c>
    </row>
    <row r="4" spans="1:9">
      <c r="G4" s="15" t="s">
        <v>142</v>
      </c>
      <c r="H4" s="13" t="s">
        <v>87</v>
      </c>
    </row>
    <row r="5" spans="1:9" ht="22">
      <c r="B5" s="4" t="s">
        <v>143</v>
      </c>
      <c r="H5" s="14" t="s">
        <v>144</v>
      </c>
    </row>
    <row r="6" spans="1:9" ht="16">
      <c r="B6" s="239" t="s">
        <v>145</v>
      </c>
      <c r="C6" s="241">
        <v>2025</v>
      </c>
      <c r="D6" s="242"/>
      <c r="E6" s="241">
        <v>2024</v>
      </c>
      <c r="F6" s="242"/>
      <c r="G6" s="241">
        <v>2023</v>
      </c>
      <c r="H6" s="242"/>
    </row>
    <row r="7" spans="1:9" ht="16">
      <c r="B7" s="240"/>
      <c r="C7" s="31" t="s">
        <v>146</v>
      </c>
      <c r="D7" s="32" t="s">
        <v>147</v>
      </c>
      <c r="E7" s="31" t="s">
        <v>146</v>
      </c>
      <c r="F7" s="32" t="s">
        <v>147</v>
      </c>
      <c r="G7" s="31" t="s">
        <v>146</v>
      </c>
      <c r="H7" s="32" t="s">
        <v>147</v>
      </c>
    </row>
    <row r="8" spans="1:9" ht="16">
      <c r="B8" s="33" t="s">
        <v>148</v>
      </c>
      <c r="C8" s="34">
        <f>SUM(C9:C12)</f>
        <v>4300000</v>
      </c>
      <c r="D8" s="35"/>
      <c r="E8" s="34">
        <f>SUM(E9:E12)</f>
        <v>3200000</v>
      </c>
      <c r="F8" s="35"/>
      <c r="G8" s="34">
        <f>SUM(G9:G12)</f>
        <v>2500000</v>
      </c>
      <c r="H8" s="35"/>
    </row>
    <row r="9" spans="1:9" ht="16">
      <c r="B9" s="36" t="s">
        <v>149</v>
      </c>
      <c r="C9" s="37">
        <v>2000000</v>
      </c>
      <c r="D9" s="38">
        <f>IF(C9=0,"",C9/C$8)</f>
        <v>0.46511627906976744</v>
      </c>
      <c r="E9" s="37">
        <v>1500000</v>
      </c>
      <c r="F9" s="38">
        <f>IF(E9=0,"",E9/E$8)</f>
        <v>0.46875</v>
      </c>
      <c r="G9" s="37">
        <v>1000000</v>
      </c>
      <c r="H9" s="38">
        <f>IF(G9=0,"",G9/G$8)</f>
        <v>0.4</v>
      </c>
    </row>
    <row r="10" spans="1:9" ht="16">
      <c r="B10" s="36" t="s">
        <v>150</v>
      </c>
      <c r="C10" s="37">
        <v>800000</v>
      </c>
      <c r="D10" s="38">
        <f>IF(C10=0,"",C10/C$8)</f>
        <v>0.18604651162790697</v>
      </c>
      <c r="E10" s="37">
        <v>700000</v>
      </c>
      <c r="F10" s="38">
        <f>IF(E10=0,"",E10/E$8)</f>
        <v>0.21875</v>
      </c>
      <c r="G10" s="37">
        <v>500000</v>
      </c>
      <c r="H10" s="38">
        <f>IF(G10=0,"",G10/G$8)</f>
        <v>0.2</v>
      </c>
    </row>
    <row r="11" spans="1:9" ht="16">
      <c r="B11" s="36" t="s">
        <v>151</v>
      </c>
      <c r="C11" s="37">
        <v>1500000</v>
      </c>
      <c r="D11" s="38">
        <f>IF(C11=0,"",C11/C$8)</f>
        <v>0.34883720930232559</v>
      </c>
      <c r="E11" s="37">
        <v>1000000</v>
      </c>
      <c r="F11" s="38">
        <f>IF(E11=0,"",E11/E$8)</f>
        <v>0.3125</v>
      </c>
      <c r="G11" s="37">
        <v>1000000</v>
      </c>
      <c r="H11" s="38">
        <f>IF(G11=0,"",G11/G$8)</f>
        <v>0.4</v>
      </c>
    </row>
    <row r="12" spans="1:9" ht="16">
      <c r="B12" s="36" t="s">
        <v>57</v>
      </c>
      <c r="C12" s="37"/>
      <c r="D12" s="38" t="str">
        <f>IF(C12=0,"",C12/C$8)</f>
        <v/>
      </c>
      <c r="E12" s="37"/>
      <c r="F12" s="38" t="str">
        <f>IF(E12=0,"",E12/E$8)</f>
        <v/>
      </c>
      <c r="G12" s="37"/>
      <c r="H12" s="38" t="str">
        <f>IF(G12=0,"",G12/G$8)</f>
        <v/>
      </c>
    </row>
    <row r="13" spans="1:9" ht="16">
      <c r="B13" s="33" t="s">
        <v>152</v>
      </c>
      <c r="C13" s="34">
        <f>SUM(C14:C15)</f>
        <v>3700000</v>
      </c>
      <c r="D13" s="35"/>
      <c r="E13" s="34">
        <f>SUM(E14:E15)</f>
        <v>3500000</v>
      </c>
      <c r="F13" s="35"/>
      <c r="G13" s="34">
        <f>SUM(G14:G15)</f>
        <v>3000000</v>
      </c>
      <c r="H13" s="35"/>
    </row>
    <row r="14" spans="1:9" ht="16">
      <c r="B14" s="36" t="s">
        <v>153</v>
      </c>
      <c r="C14" s="37">
        <v>2500000</v>
      </c>
      <c r="D14" s="38">
        <f>IF(C14=0,"",C14/C$13)</f>
        <v>0.67567567567567566</v>
      </c>
      <c r="E14" s="37">
        <v>2300000</v>
      </c>
      <c r="F14" s="38">
        <f>IF(E14=0,"",E14/E$13)</f>
        <v>0.65714285714285714</v>
      </c>
      <c r="G14" s="37">
        <v>2000000</v>
      </c>
      <c r="H14" s="38">
        <f>IF(G14=0,"",G14/G$13)</f>
        <v>0.66666666666666663</v>
      </c>
    </row>
    <row r="15" spans="1:9" ht="16">
      <c r="B15" s="36" t="s">
        <v>154</v>
      </c>
      <c r="C15" s="37">
        <v>1200000</v>
      </c>
      <c r="D15" s="38">
        <f>IF(C15=0,"",C15/C$13)</f>
        <v>0.32432432432432434</v>
      </c>
      <c r="E15" s="37">
        <v>1200000</v>
      </c>
      <c r="F15" s="38">
        <f>IF(E15=0,"",E15/E$13)</f>
        <v>0.34285714285714286</v>
      </c>
      <c r="G15" s="37">
        <v>1000000</v>
      </c>
      <c r="H15" s="38">
        <f>IF(G15=0,"",G15/G$13)</f>
        <v>0.33333333333333331</v>
      </c>
    </row>
    <row r="16" spans="1:9" ht="16">
      <c r="B16" s="33" t="s">
        <v>155</v>
      </c>
      <c r="C16" s="34">
        <f>C8-C13</f>
        <v>600000</v>
      </c>
      <c r="D16" s="35"/>
      <c r="E16" s="34">
        <f>E8-E13</f>
        <v>-300000</v>
      </c>
      <c r="F16" s="35"/>
      <c r="G16" s="34">
        <f>G8-G13</f>
        <v>-500000</v>
      </c>
      <c r="H16" s="35"/>
    </row>
    <row r="17" spans="2:8">
      <c r="D17" s="39"/>
    </row>
    <row r="18" spans="2:8" ht="22">
      <c r="B18" s="4" t="s">
        <v>156</v>
      </c>
      <c r="H18" s="14" t="s">
        <v>144</v>
      </c>
    </row>
    <row r="19" spans="2:8" ht="16">
      <c r="B19" s="29"/>
      <c r="C19" s="237">
        <v>2025</v>
      </c>
      <c r="D19" s="238"/>
      <c r="E19" s="237">
        <v>2024</v>
      </c>
      <c r="F19" s="238"/>
      <c r="G19" s="237">
        <v>2023</v>
      </c>
      <c r="H19" s="238"/>
    </row>
    <row r="20" spans="2:8" ht="16">
      <c r="B20" s="30"/>
      <c r="C20" s="40" t="s">
        <v>157</v>
      </c>
      <c r="D20" s="40" t="s">
        <v>146</v>
      </c>
      <c r="E20" s="40" t="s">
        <v>157</v>
      </c>
      <c r="F20" s="40" t="s">
        <v>158</v>
      </c>
      <c r="G20" s="40" t="s">
        <v>157</v>
      </c>
      <c r="H20" s="40" t="s">
        <v>158</v>
      </c>
    </row>
    <row r="21" spans="2:8" ht="16">
      <c r="B21" s="41" t="s">
        <v>159</v>
      </c>
      <c r="C21" s="42" t="s">
        <v>209</v>
      </c>
      <c r="D21" s="37">
        <v>1000000</v>
      </c>
      <c r="E21" s="42" t="s">
        <v>209</v>
      </c>
      <c r="F21" s="37">
        <v>1000000</v>
      </c>
      <c r="G21" s="42" t="s">
        <v>209</v>
      </c>
      <c r="H21" s="37">
        <v>1000000</v>
      </c>
    </row>
    <row r="22" spans="2:8" ht="16">
      <c r="B22" s="41" t="s">
        <v>160</v>
      </c>
      <c r="C22" s="42" t="s">
        <v>210</v>
      </c>
      <c r="D22" s="37">
        <v>500000</v>
      </c>
      <c r="E22" s="42"/>
      <c r="F22" s="37"/>
      <c r="G22" s="42"/>
      <c r="H22" s="37"/>
    </row>
    <row r="23" spans="2:8" ht="16">
      <c r="B23" s="41" t="s">
        <v>160</v>
      </c>
      <c r="C23" s="42"/>
      <c r="D23" s="37"/>
      <c r="E23" s="42"/>
      <c r="F23" s="37"/>
      <c r="G23" s="42"/>
      <c r="H23" s="37"/>
    </row>
    <row r="25" spans="2:8" ht="22">
      <c r="B25" s="4" t="s">
        <v>161</v>
      </c>
      <c r="H25" s="14" t="s">
        <v>144</v>
      </c>
    </row>
    <row r="26" spans="2:8" ht="16">
      <c r="B26" s="29"/>
      <c r="C26" s="237">
        <v>2025</v>
      </c>
      <c r="D26" s="238"/>
      <c r="E26" s="237">
        <v>2026</v>
      </c>
      <c r="F26" s="238"/>
      <c r="G26" s="237">
        <v>2027</v>
      </c>
      <c r="H26" s="238"/>
    </row>
    <row r="27" spans="2:8" ht="16">
      <c r="B27" s="30"/>
      <c r="C27" s="40" t="s">
        <v>162</v>
      </c>
      <c r="D27" s="40" t="s">
        <v>158</v>
      </c>
      <c r="E27" s="40" t="s">
        <v>162</v>
      </c>
      <c r="F27" s="40" t="s">
        <v>158</v>
      </c>
      <c r="G27" s="40" t="s">
        <v>162</v>
      </c>
      <c r="H27" s="40" t="s">
        <v>158</v>
      </c>
    </row>
    <row r="28" spans="2:8" ht="16">
      <c r="B28" s="41" t="s">
        <v>160</v>
      </c>
      <c r="C28" s="42" t="s">
        <v>211</v>
      </c>
      <c r="D28" s="37">
        <v>2000000</v>
      </c>
      <c r="E28" s="42"/>
      <c r="F28" s="37"/>
      <c r="G28" s="42"/>
      <c r="H28" s="37"/>
    </row>
    <row r="29" spans="2:8" ht="16">
      <c r="B29" s="41" t="s">
        <v>160</v>
      </c>
      <c r="C29" s="42"/>
      <c r="D29" s="37"/>
      <c r="E29" s="42"/>
      <c r="F29" s="37"/>
      <c r="G29" s="42"/>
      <c r="H29" s="37"/>
    </row>
    <row r="30" spans="2:8" ht="16">
      <c r="B30" s="41" t="s">
        <v>160</v>
      </c>
      <c r="C30" s="42"/>
      <c r="D30" s="37"/>
      <c r="E30" s="42"/>
      <c r="F30" s="37"/>
      <c r="G30" s="42"/>
      <c r="H30" s="37"/>
    </row>
    <row r="34" spans="2:7" ht="16">
      <c r="B34" s="41" t="s">
        <v>163</v>
      </c>
      <c r="C34" s="43">
        <f>(C8-E8)/E8</f>
        <v>0.34375</v>
      </c>
      <c r="D34" s="44"/>
      <c r="E34" s="43">
        <f>(E8-G8)/G8</f>
        <v>0.28000000000000003</v>
      </c>
      <c r="G34" s="45"/>
    </row>
    <row r="35" spans="2:7" ht="16">
      <c r="B35" s="41" t="s">
        <v>164</v>
      </c>
      <c r="C35" s="43">
        <f>(C13-E13)/E13</f>
        <v>5.7142857142857141E-2</v>
      </c>
      <c r="D35" s="44"/>
      <c r="E35" s="43">
        <f>(E13-G13)/G13</f>
        <v>0.16666666666666666</v>
      </c>
      <c r="G35" s="45"/>
    </row>
    <row r="36" spans="2:7" ht="16">
      <c r="B36" s="41" t="s">
        <v>165</v>
      </c>
      <c r="C36" s="46">
        <f>C16/C8</f>
        <v>0.13953488372093023</v>
      </c>
      <c r="E36" s="46">
        <f>E16/E8</f>
        <v>-9.375E-2</v>
      </c>
      <c r="G36" s="46">
        <f>G16/G8</f>
        <v>-0.2</v>
      </c>
    </row>
  </sheetData>
  <sheetProtection sheet="1" objects="1" scenarios="1"/>
  <mergeCells count="10">
    <mergeCell ref="C26:D26"/>
    <mergeCell ref="E26:F26"/>
    <mergeCell ref="G26:H26"/>
    <mergeCell ref="B6:B7"/>
    <mergeCell ref="C6:D6"/>
    <mergeCell ref="E6:F6"/>
    <mergeCell ref="G6:H6"/>
    <mergeCell ref="C19:D19"/>
    <mergeCell ref="E19:F19"/>
    <mergeCell ref="G19:H19"/>
  </mergeCells>
  <phoneticPr fontId="1"/>
  <pageMargins left="0.7" right="0.7" top="0.75" bottom="0.75" header="0.3" footer="0.3"/>
  <pageSetup paperSize="9" scale="4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5d4e2-2a56-4b71-b249-d88f429a1c57" xsi:nil="true"/>
    <lcf76f155ced4ddcb4097134ff3c332f xmlns="8bcac9cb-7212-4d7b-90f2-22678a27e866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BA681BB4BF9247A3F379269518D781" ma:contentTypeVersion="17" ma:contentTypeDescription="Create a new document." ma:contentTypeScope="" ma:versionID="72e2b1b09031b20dd71315decb851e1a">
  <xsd:schema xmlns:xsd="http://www.w3.org/2001/XMLSchema" xmlns:xs="http://www.w3.org/2001/XMLSchema" xmlns:p="http://schemas.microsoft.com/office/2006/metadata/properties" xmlns:ns1="http://schemas.microsoft.com/sharepoint/v3" xmlns:ns2="8bcac9cb-7212-4d7b-90f2-22678a27e866" xmlns:ns3="2af5d4e2-2a56-4b71-b249-d88f429a1c57" targetNamespace="http://schemas.microsoft.com/office/2006/metadata/properties" ma:root="true" ma:fieldsID="551b744c168bd0dfb938eca6a6442c36" ns1:_="" ns2:_="" ns3:_="">
    <xsd:import namespace="http://schemas.microsoft.com/sharepoint/v3"/>
    <xsd:import namespace="8bcac9cb-7212-4d7b-90f2-22678a27e866"/>
    <xsd:import namespace="2af5d4e2-2a56-4b71-b249-d88f429a1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ac9cb-7212-4d7b-90f2-22678a27e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d0aae95-5b74-4b3a-b356-ee4d63b75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5d4e2-2a56-4b71-b249-d88f429a1c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657e69-cf28-4a3d-a748-b514a42283d2}" ma:internalName="TaxCatchAll" ma:showField="CatchAllData" ma:web="2af5d4e2-2a56-4b71-b249-d88f429a1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D2A5D-FF73-47F1-BDC1-D7E1C7CEBED4}">
  <ds:schemaRefs>
    <ds:schemaRef ds:uri="http://schemas.microsoft.com/office/infopath/2007/PartnerControls"/>
    <ds:schemaRef ds:uri="http://purl.org/dc/dcmitype/"/>
    <ds:schemaRef ds:uri="8bcac9cb-7212-4d7b-90f2-22678a27e866"/>
    <ds:schemaRef ds:uri="http://purl.org/dc/elements/1.1/"/>
    <ds:schemaRef ds:uri="http://schemas.microsoft.com/office/2006/metadata/properties"/>
    <ds:schemaRef ds:uri="http://schemas.microsoft.com/office/2006/documentManagement/types"/>
    <ds:schemaRef ds:uri="2af5d4e2-2a56-4b71-b249-d88f429a1c57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F82323-15A7-49FB-A498-C390BA46E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ac9cb-7212-4d7b-90f2-22678a27e866"/>
    <ds:schemaRef ds:uri="2af5d4e2-2a56-4b71-b249-d88f429a1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0C25CC-D4B2-4E47-B926-8B9B312D3D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サマリー</vt:lpstr>
      <vt:lpstr>1-1.予算計画書</vt:lpstr>
      <vt:lpstr>1-2.予算計画書_総括</vt:lpstr>
      <vt:lpstr>収支概要</vt:lpstr>
      <vt:lpstr>上限見積額</vt:lpstr>
      <vt:lpstr>【例】予算計画書</vt:lpstr>
      <vt:lpstr>【例】収支概要</vt:lpstr>
      <vt:lpstr>【例】予算計画書!Print_Area</vt:lpstr>
      <vt:lpstr>'1-1.予算計画書'!Print_Area</vt:lpstr>
      <vt:lpstr>'1-2.予算計画書_総括'!Print_Area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 Yamaguchi</dc:creator>
  <cp:keywords/>
  <dc:description/>
  <cp:lastModifiedBy>Yoko Inoue</cp:lastModifiedBy>
  <cp:revision/>
  <dcterms:created xsi:type="dcterms:W3CDTF">2025-05-02T02:09:55Z</dcterms:created>
  <dcterms:modified xsi:type="dcterms:W3CDTF">2026-03-10T07:28:05Z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0x01010040BA681BB4BF9247A3F379269518D781</vt:lpwstr>
  </property>
  <property fmtid="{D5CDD505-2E9C-101B-9397-08002B2CF9AE}" pid="3" name="MediaServiceImageTags">
    <vt:lpwstr/>
  </property>
</Properties>
</file>